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verdaleruralfire-my.sharepoint.com/personal/tfast_cloverdalefire_com/Documents/Budget/Budget 2025 to 2026/"/>
    </mc:Choice>
  </mc:AlternateContent>
  <xr:revisionPtr revIDLastSave="191" documentId="8_{F02A6B5A-D9A3-47CE-9947-C1A5392FE8F0}" xr6:coauthVersionLast="47" xr6:coauthVersionMax="47" xr10:uidLastSave="{E904F75F-CBD0-40C7-95A9-9499028155DC}"/>
  <bookViews>
    <workbookView xWindow="-120" yWindow="-120" windowWidth="29040" windowHeight="15720" activeTab="1" xr2:uid="{00000000-000D-0000-FFFF-FFFF00000000}"/>
  </bookViews>
  <sheets>
    <sheet name="LB-20 Levy" sheetId="3" r:id="rId1"/>
    <sheet name="LB 31 Levy Personnel" sheetId="1" r:id="rId2"/>
    <sheet name="LB-31.2  Operating Levy" sheetId="2" r:id="rId3"/>
  </sheets>
  <definedNames>
    <definedName name="_xlnm.Print_Area" localSheetId="1">'LB 31 Levy Personnel'!$A$1:$M$30</definedName>
    <definedName name="_xlnm.Print_Area" localSheetId="0">'LB-20 Levy'!$A$1:$I$33</definedName>
    <definedName name="_xlnm.Print_Area" localSheetId="2">'LB-31.2  Operating Levy'!$A$1:$M$25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K17" i="2"/>
  <c r="J17" i="2"/>
  <c r="C30" i="3"/>
  <c r="C33" i="3"/>
  <c r="D24" i="2"/>
  <c r="C17" i="2"/>
  <c r="D22" i="2"/>
  <c r="B29" i="1"/>
  <c r="D29" i="1"/>
  <c r="C29" i="1"/>
  <c r="D30" i="3"/>
  <c r="F30" i="3"/>
  <c r="J21" i="2"/>
  <c r="J29" i="1"/>
  <c r="D17" i="2"/>
  <c r="D21" i="2" s="1"/>
  <c r="G30" i="3"/>
  <c r="D33" i="3"/>
  <c r="D19" i="2" s="1"/>
  <c r="L24" i="2"/>
  <c r="K24" i="2"/>
  <c r="J20" i="2"/>
  <c r="J22" i="2" s="1"/>
  <c r="D20" i="2"/>
  <c r="F33" i="3"/>
  <c r="J19" i="2" s="1"/>
  <c r="G33" i="3"/>
  <c r="H33" i="3"/>
  <c r="L17" i="2"/>
  <c r="J24" i="2" l="1"/>
  <c r="L29" i="1"/>
  <c r="H29" i="1"/>
  <c r="K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tc={85BD5F88-BD12-4D96-ADDD-30593C2B3351}</author>
    <author>tc={25CC66E0-C3AE-4967-A4DF-A00CB15E7F9B}</author>
    <author>tc={4CB0C3DB-2087-4DF0-893B-A72ADDA254D0}</author>
    <author>tc={5704EAD7-C403-4727-914F-55ABE1AE8AB2}</author>
  </authors>
  <commentList>
    <comment ref="D10" authorId="0" shapeId="0" xr:uid="{85BD5F88-BD12-4D96-ADDD-30593C2B335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Actual starting: 102290.88
</t>
      </text>
    </comment>
    <comment ref="F10" authorId="1" shapeId="0" xr:uid="{25CC66E0-C3AE-4967-A4DF-A00CB15E7F9B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spending projections through the end of the year</t>
      </text>
    </comment>
    <comment ref="F12" authorId="2" shapeId="0" xr:uid="{4CB0C3DB-2087-4DF0-893B-A72ADDA254D0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with colleen</t>
      </text>
    </comment>
    <comment ref="F31" authorId="3" shapeId="0" xr:uid="{5704EAD7-C403-4727-914F-55ABE1AE8AB2}">
      <text>
        <t>[Threaded comment]
Your version of Excel allows you to read this threaded comment; however, any edits to it will get removed if the file is opened in a newer version of Excel. Learn more: https://go.microsoft.com/fwlink/?linkid=870924
Comment:
    TAV: 502,623,260
plus 3.5% growth=
520,215,074 TAV
x .00069= $358,948
at a collection rate of 96%
$344,590 to be received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tc={C0F238C8-F7B3-4F99-AFAA-C14D3E2EBC80}</author>
    <author>tc={9C209AEF-EB0D-4B35-ACFB-A1BBC2036DC2}</author>
    <author>tc={97271D77-1736-482F-9832-41390045E135}</author>
    <author>tc={6D9BC97E-A5C0-4157-9554-3F4FACFF555B}</author>
    <author>tc={E8A6DDE4-E8A9-4CA1-A84E-8F932DEFCE73}</author>
    <author>tc={4E6FD091-3A61-4CBD-B6BF-E90153E3C452}</author>
    <author>tc={E49999B2-E1ED-45EE-AFE9-494CE41B55D2}</author>
    <author>tc={00A2BFB0-DB85-4343-B38B-45490BD7126A}</author>
    <author>tc={FDE7E97C-2B59-4612-B621-5845308DB424}</author>
    <author>tc={B386DFEC-D92A-4C49-97C8-93DA4C9B8C1A}</author>
    <author>tc={CC51B833-4E99-4DA4-8731-CE5CEB18CE7D}</author>
    <author>tc={F58EC812-FFCD-469C-86F4-E8FD01D5C0CA}</author>
    <author>tc={D19837A4-0F92-4933-AE9E-DD04DF2FE091}</author>
    <author>tc={95F0F487-27F9-49A0-970F-8B5197E5CD88}</author>
    <author>tc={1DBEB134-E253-4820-86FC-9D3C870751A2}</author>
  </authors>
  <commentList>
    <comment ref="J11" authorId="0" shapeId="0" xr:uid="{C0F238C8-F7B3-4F99-AFAA-C14D3E2EBC8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Acctual wage 71479.59
Budget 71600</t>
      </text>
    </comment>
    <comment ref="K11" authorId="1" shapeId="0" xr:uid="{9C209AEF-EB0D-4B35-ACFB-A1BBC203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Acctual wage 71479.59
Budget 71600</t>
      </text>
    </comment>
    <comment ref="L11" authorId="2" shapeId="0" xr:uid="{97271D77-1736-482F-9832-41390045E13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Acctual wage 71479.59
Budget 71600</t>
      </text>
    </comment>
    <comment ref="J12" authorId="3" shapeId="0" xr:uid="{6D9BC97E-A5C0-4157-9554-3F4FACFF555B}">
      <text>
        <t>[Threaded comment]
Your version of Excel allows you to read this threaded comment; however, any edits to it will get removed if the file is opened in a newer version of Excel. Learn more: https://go.microsoft.com/fwlink/?linkid=870924
Comment:
    Actual: 72161.86
Budget: 72250</t>
      </text>
    </comment>
    <comment ref="K12" authorId="4" shapeId="0" xr:uid="{E8A6DDE4-E8A9-4CA1-A84E-8F932DEFCE73}">
      <text>
        <t>[Threaded comment]
Your version of Excel allows you to read this threaded comment; however, any edits to it will get removed if the file is opened in a newer version of Excel. Learn more: https://go.microsoft.com/fwlink/?linkid=870924
Comment:
    Actual: 72161.86
Budget: 72250</t>
      </text>
    </comment>
    <comment ref="L12" authorId="5" shapeId="0" xr:uid="{4E6FD091-3A61-4CBD-B6BF-E90153E3C452}">
      <text>
        <t>[Threaded comment]
Your version of Excel allows you to read this threaded comment; however, any edits to it will get removed if the file is opened in a newer version of Excel. Learn more: https://go.microsoft.com/fwlink/?linkid=870924
Comment:
    Actual: 72161.86
Budget: 72250</t>
      </text>
    </comment>
    <comment ref="J13" authorId="6" shapeId="0" xr:uid="{E49999B2-E1ED-45EE-AFE9-494CE41B55D2}">
      <text>
        <t>[Threaded comment]
Your version of Excel allows you to read this threaded comment; however, any edits to it will get removed if the file is opened in a newer version of Excel. Learn more: https://go.microsoft.com/fwlink/?linkid=870924
Comment:
    Original 39000
5000 added from misc line</t>
      </text>
    </comment>
    <comment ref="K13" authorId="7" shapeId="0" xr:uid="{00A2BFB0-DB85-4343-B38B-45490BD7126A}">
      <text>
        <t>[Threaded comment]
Your version of Excel allows you to read this threaded comment; however, any edits to it will get removed if the file is opened in a newer version of Excel. Learn more: https://go.microsoft.com/fwlink/?linkid=870924
Comment:
    Original 39000
5000 added from misc line</t>
      </text>
    </comment>
    <comment ref="L13" authorId="8" shapeId="0" xr:uid="{FDE7E97C-2B59-4612-B621-5845308DB424}">
      <text>
        <t>[Threaded comment]
Your version of Excel allows you to read this threaded comment; however, any edits to it will get removed if the file is opened in a newer version of Excel. Learn more: https://go.microsoft.com/fwlink/?linkid=870924
Comment:
    Original 39000
5000 added from misc line</t>
      </text>
    </comment>
    <comment ref="J20" authorId="9" shapeId="0" xr:uid="{B386DFEC-D92A-4C49-97C8-93DA4C9B8C1A}">
      <text>
        <t>[Threaded comment]
Your version of Excel allows you to read this threaded comment; however, any edits to it will get removed if the file is opened in a newer version of Excel. Learn more: https://go.microsoft.com/fwlink/?linkid=870924
Comment:
    56200 wages/FLSA
15800 overtime</t>
      </text>
    </comment>
    <comment ref="K20" authorId="10" shapeId="0" xr:uid="{CC51B833-4E99-4DA4-8731-CE5CEB18CE7D}">
      <text>
        <t>[Threaded comment]
Your version of Excel allows you to read this threaded comment; however, any edits to it will get removed if the file is opened in a newer version of Excel. Learn more: https://go.microsoft.com/fwlink/?linkid=870924
Comment:
    56200 wages/FLSA
15800 overtime</t>
      </text>
    </comment>
    <comment ref="L20" authorId="11" shapeId="0" xr:uid="{F58EC812-FFCD-469C-86F4-E8FD01D5C0CA}">
      <text>
        <t>[Threaded comment]
Your version of Excel allows you to read this threaded comment; however, any edits to it will get removed if the file is opened in a newer version of Excel. Learn more: https://go.microsoft.com/fwlink/?linkid=870924
Comment:
    56200 wages/FLSA
15800 overtime</t>
      </text>
    </comment>
    <comment ref="J23" authorId="12" shapeId="0" xr:uid="{D19837A4-0F92-4933-AE9E-DD04DF2FE091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check</t>
      </text>
    </comment>
    <comment ref="K23" authorId="13" shapeId="0" xr:uid="{95F0F487-27F9-49A0-970F-8B5197E5CD88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check</t>
      </text>
    </comment>
    <comment ref="L23" authorId="14" shapeId="0" xr:uid="{1DBEB134-E253-4820-86FC-9D3C870751A2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check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tc={056888EA-A502-49E0-A651-41B6C477D4FE}</author>
    <author>tc={DD0DADC8-2558-40D6-BD86-69C3097AA3F8}</author>
    <author>tc={B0BD8F6E-06DE-4A41-9EE6-6BF4A02F7A9C}</author>
    <author>tc={65DD8CEE-1FC5-4EF1-A159-21FAA508E0B4}</author>
  </authors>
  <commentList>
    <comment ref="J15" authorId="0" shapeId="0" xr:uid="{056888EA-A502-49E0-A651-41B6C477D4F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Reducing this line due to increases cost not covered by levy income
</t>
      </text>
    </comment>
    <comment ref="K15" authorId="1" shapeId="0" xr:uid="{DD0DADC8-2558-40D6-BD86-69C3097AA3F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Reducing this line due to increases cost not covered by levy income
</t>
      </text>
    </comment>
    <comment ref="L15" authorId="2" shapeId="0" xr:uid="{B0BD8F6E-06DE-4A41-9EE6-6BF4A02F7A9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Reducing this line due to increases cost not covered by levy income
</t>
      </text>
    </comment>
    <comment ref="J24" authorId="3" shapeId="0" xr:uid="{65DD8CEE-1FC5-4EF1-A159-21FAA508E0B4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61000 carryover</t>
      </text>
    </comment>
  </commentList>
</comments>
</file>

<file path=xl/sharedStrings.xml><?xml version="1.0" encoding="utf-8"?>
<sst xmlns="http://schemas.openxmlformats.org/spreadsheetml/2006/main" count="119" uniqueCount="82">
  <si>
    <t>FORM</t>
  </si>
  <si>
    <t>RESOURCES</t>
  </si>
  <si>
    <t>LB-20</t>
  </si>
  <si>
    <t>OPERATING LEVY FUND</t>
  </si>
  <si>
    <t>Cloverdale Rural Fire Protection District</t>
  </si>
  <si>
    <t xml:space="preserve">Draft  </t>
  </si>
  <si>
    <t>Historical Data</t>
  </si>
  <si>
    <t>RESOURCE DESCRIPTION</t>
  </si>
  <si>
    <t>Budget for Next Year  2025-2026</t>
  </si>
  <si>
    <t>Actual</t>
  </si>
  <si>
    <t>Adopted Budget
2024-2025</t>
  </si>
  <si>
    <t>Proposed By
Budget Officer</t>
  </si>
  <si>
    <t>Approved by Budget Committee</t>
  </si>
  <si>
    <t>Adopted By
Governing Body</t>
  </si>
  <si>
    <t xml:space="preserve">Second Preceding
Year </t>
  </si>
  <si>
    <t>First Preceding 
Year 2023-2024</t>
  </si>
  <si>
    <t>Available cash on hand* (cash basis) or</t>
  </si>
  <si>
    <t xml:space="preserve">         Net working capital (accrual basis)</t>
  </si>
  <si>
    <t>Previously levied taxes estimated to be received</t>
  </si>
  <si>
    <t>Interest</t>
  </si>
  <si>
    <t xml:space="preserve">                      OTHER RESOURCES</t>
  </si>
  <si>
    <t>Annexations / Contracts / SAFER Grant</t>
  </si>
  <si>
    <t xml:space="preserve"> </t>
  </si>
  <si>
    <t>Other Agencies (Conflagrations)</t>
  </si>
  <si>
    <t>Gifts/Donations</t>
  </si>
  <si>
    <t>Sale of Equipment</t>
  </si>
  <si>
    <t>Miscellaneous</t>
  </si>
  <si>
    <t>Other Agencies</t>
  </si>
  <si>
    <t>Intergovernmental / State - Grants</t>
  </si>
  <si>
    <t>Other (not classified)</t>
  </si>
  <si>
    <t>Total resources, except taxes to be levied</t>
  </si>
  <si>
    <t>Taxes estimated to be received</t>
  </si>
  <si>
    <t>Taxes collected in year levied</t>
  </si>
  <si>
    <t xml:space="preserve">  </t>
  </si>
  <si>
    <t>TOTAL RESOURCES</t>
  </si>
  <si>
    <t>DETAILED REQUIREMENTS</t>
  </si>
  <si>
    <t>LB-31</t>
  </si>
  <si>
    <t>CLOVERDALE RURAL FIRE PROTECTION DISTRICT</t>
  </si>
  <si>
    <t>REQUIREMENTS DESCRIPTION</t>
  </si>
  <si>
    <t>Number of Employ-ees</t>
  </si>
  <si>
    <t>Range*</t>
  </si>
  <si>
    <t>Second Preceding
Year 2022-2023</t>
  </si>
  <si>
    <t>Proposed by</t>
  </si>
  <si>
    <t>Approved by</t>
  </si>
  <si>
    <t>Adopted by</t>
  </si>
  <si>
    <t>Budget Officer</t>
  </si>
  <si>
    <t>Budget Committee</t>
  </si>
  <si>
    <t>Governing Body</t>
  </si>
  <si>
    <t>PERSONNEL SERVICES</t>
  </si>
  <si>
    <t>Two Captains funded by Levy</t>
  </si>
  <si>
    <t>Captain 1</t>
  </si>
  <si>
    <t>Captain 2 EMS Officer</t>
  </si>
  <si>
    <t xml:space="preserve">Holiday / Overtime - 2025/2026 Yr OT for 3 </t>
  </si>
  <si>
    <t>FLSA Overtime - 2025/2026 Yr FSLA for 3</t>
  </si>
  <si>
    <t>Training Officer overtime funded by Levy</t>
  </si>
  <si>
    <t>Overtime/Training Officer</t>
  </si>
  <si>
    <t>FLSA Overtime/ Training Officer</t>
  </si>
  <si>
    <t>PERS Retirement (2 Capt) &amp; all Overtime</t>
  </si>
  <si>
    <t>PERS contribution Training Officer overtime (included in above)</t>
  </si>
  <si>
    <t>Workers Compensation</t>
  </si>
  <si>
    <t>Social Security (FICA)</t>
  </si>
  <si>
    <t>Unemployment</t>
  </si>
  <si>
    <t>Health Insurance</t>
  </si>
  <si>
    <t xml:space="preserve">Health Savings Account ($300/ employee/month x 2) </t>
  </si>
  <si>
    <t>PERSONNEL SERVICES SUB-TOTAL</t>
  </si>
  <si>
    <t>LB-31/1</t>
  </si>
  <si>
    <t>Budget for Next Year 2025-2026</t>
  </si>
  <si>
    <t>MATERIALS &amp; SERVICES</t>
  </si>
  <si>
    <t>Vehicle Fuel</t>
  </si>
  <si>
    <t>Telephone</t>
  </si>
  <si>
    <t>Resident Student Volunteer Firefighter Program</t>
  </si>
  <si>
    <t>Building/Station Supplies</t>
  </si>
  <si>
    <t>Protective Clothing &amp; Uniforms</t>
  </si>
  <si>
    <t>MISC (not otherwise classified)</t>
  </si>
  <si>
    <t>MATERIALS &amp; SERVICES SUB-TOTAL</t>
  </si>
  <si>
    <t>Total Resources</t>
  </si>
  <si>
    <t>Levy Personnel</t>
  </si>
  <si>
    <t>Levy Materials</t>
  </si>
  <si>
    <t>Total Requirements</t>
  </si>
  <si>
    <t>Ending balance (prior years)</t>
  </si>
  <si>
    <t>UNAPPROPRIATED ENDING FUND BALANCE</t>
  </si>
  <si>
    <t>LB-31/2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</si>
</sst>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4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9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.9499999999999993"/>
      <color rgb="FF000000"/>
      <name val="Arial"/>
      <family val="2"/>
    </font>
    <font>
      <sz val="9.9499999999999993"/>
      <color rgb="FF000000"/>
      <name val="Courier New"/>
      <family val="3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2"/>
      <color rgb="FF000000"/>
      <name val="Arial"/>
      <family val="2"/>
    </font>
    <font>
      <b/>
      <sz val="9.9499999999999993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3.95"/>
      <color rgb="FF000000"/>
      <name val="Arial"/>
      <family val="2"/>
    </font>
    <font>
      <b/>
      <sz val="9"/>
      <color rgb="FF000000"/>
      <name val="Arial"/>
      <family val="2"/>
    </font>
    <font>
      <sz val="9.9499999999999993"/>
      <color rgb="FFFF0000"/>
      <name val="Arial"/>
      <family val="2"/>
    </font>
    <font>
      <sz val="10"/>
      <name val="Arial"/>
    </font>
    <font>
      <sz val="11"/>
      <color rgb="FF000000"/>
      <name val="Arial"/>
    </font>
    <font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b/>
      <sz val="9"/>
      <color rgb="FFFF0000"/>
      <name val="Arial"/>
    </font>
    <font>
      <sz val="8"/>
      <color rgb="FFFF0000"/>
      <name val="Arial"/>
    </font>
    <font>
      <b/>
      <sz val="9"/>
      <color rgb="FFFF0000"/>
      <name val="Arial"/>
      <family val="2"/>
    </font>
    <font>
      <sz val="11"/>
      <name val="Arial"/>
    </font>
    <font>
      <i/>
      <sz val="11"/>
      <name val="Arial"/>
      <family val="2"/>
    </font>
    <font>
      <sz val="11"/>
      <color theme="1"/>
      <name val="Arial"/>
    </font>
    <font>
      <i/>
      <sz val="1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44" fontId="15" fillId="0" borderId="0" applyFont="0" applyFill="0" applyBorder="0" applyAlignment="0" applyProtection="0"/>
    <xf numFmtId="0" fontId="18" fillId="0" borderId="0"/>
  </cellStyleXfs>
  <cellXfs count="239">
    <xf numFmtId="0" fontId="0" fillId="0" borderId="0" xfId="0"/>
    <xf numFmtId="0" fontId="5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" fillId="0" borderId="0" xfId="0" applyFont="1"/>
    <xf numFmtId="0" fontId="5" fillId="0" borderId="3" xfId="1" applyFont="1" applyBorder="1"/>
    <xf numFmtId="0" fontId="0" fillId="0" borderId="3" xfId="0" applyBorder="1"/>
    <xf numFmtId="0" fontId="6" fillId="0" borderId="0" xfId="0" applyFont="1"/>
    <xf numFmtId="0" fontId="9" fillId="0" borderId="0" xfId="0" applyFont="1"/>
    <xf numFmtId="3" fontId="8" fillId="0" borderId="3" xfId="0" applyNumberFormat="1" applyFont="1" applyBorder="1"/>
    <xf numFmtId="3" fontId="0" fillId="2" borderId="3" xfId="0" applyNumberFormat="1" applyFill="1" applyBorder="1"/>
    <xf numFmtId="3" fontId="0" fillId="0" borderId="0" xfId="0" applyNumberFormat="1"/>
    <xf numFmtId="9" fontId="0" fillId="0" borderId="0" xfId="0" applyNumberFormat="1"/>
    <xf numFmtId="0" fontId="13" fillId="2" borderId="3" xfId="0" applyFont="1" applyFill="1" applyBorder="1"/>
    <xf numFmtId="3" fontId="11" fillId="0" borderId="3" xfId="0" applyNumberFormat="1" applyFont="1" applyBorder="1"/>
    <xf numFmtId="0" fontId="1" fillId="0" borderId="8" xfId="1" applyFont="1" applyBorder="1" applyAlignment="1">
      <alignment horizontal="left"/>
    </xf>
    <xf numFmtId="0" fontId="1" fillId="0" borderId="9" xfId="1" applyFont="1" applyBorder="1" applyAlignment="1">
      <alignment horizontal="left"/>
    </xf>
    <xf numFmtId="0" fontId="1" fillId="0" borderId="10" xfId="1" applyFont="1" applyBorder="1" applyAlignment="1">
      <alignment horizontal="left"/>
    </xf>
    <xf numFmtId="3" fontId="11" fillId="3" borderId="3" xfId="0" applyNumberFormat="1" applyFont="1" applyFill="1" applyBorder="1"/>
    <xf numFmtId="3" fontId="0" fillId="3" borderId="3" xfId="0" applyNumberFormat="1" applyFill="1" applyBorder="1"/>
    <xf numFmtId="0" fontId="0" fillId="3" borderId="3" xfId="0" applyFill="1" applyBorder="1"/>
    <xf numFmtId="44" fontId="0" fillId="0" borderId="0" xfId="2" applyFont="1"/>
    <xf numFmtId="44" fontId="6" fillId="0" borderId="0" xfId="2" applyFont="1"/>
    <xf numFmtId="12" fontId="0" fillId="0" borderId="0" xfId="2" applyNumberFormat="1" applyFont="1"/>
    <xf numFmtId="12" fontId="6" fillId="0" borderId="0" xfId="2" applyNumberFormat="1" applyFont="1"/>
    <xf numFmtId="0" fontId="6" fillId="0" borderId="0" xfId="1"/>
    <xf numFmtId="0" fontId="5" fillId="0" borderId="0" xfId="1" applyFont="1"/>
    <xf numFmtId="0" fontId="2" fillId="0" borderId="0" xfId="1" applyFont="1"/>
    <xf numFmtId="3" fontId="16" fillId="2" borderId="3" xfId="1" applyNumberFormat="1" applyFont="1" applyFill="1" applyBorder="1"/>
    <xf numFmtId="0" fontId="5" fillId="0" borderId="10" xfId="1" applyFont="1" applyBorder="1"/>
    <xf numFmtId="3" fontId="1" fillId="0" borderId="10" xfId="1" applyNumberFormat="1" applyFont="1" applyBorder="1" applyAlignment="1">
      <alignment horizontal="left"/>
    </xf>
    <xf numFmtId="3" fontId="1" fillId="0" borderId="9" xfId="1" applyNumberFormat="1" applyFont="1" applyBorder="1" applyAlignment="1">
      <alignment horizontal="left"/>
    </xf>
    <xf numFmtId="3" fontId="1" fillId="0" borderId="8" xfId="1" applyNumberFormat="1" applyFont="1" applyBorder="1" applyAlignment="1">
      <alignment horizontal="left"/>
    </xf>
    <xf numFmtId="3" fontId="16" fillId="2" borderId="8" xfId="1" applyNumberFormat="1" applyFont="1" applyFill="1" applyBorder="1"/>
    <xf numFmtId="3" fontId="5" fillId="3" borderId="3" xfId="1" applyNumberFormat="1" applyFont="1" applyFill="1" applyBorder="1"/>
    <xf numFmtId="0" fontId="5" fillId="3" borderId="3" xfId="1" applyFont="1" applyFill="1" applyBorder="1"/>
    <xf numFmtId="3" fontId="1" fillId="3" borderId="10" xfId="1" applyNumberFormat="1" applyFont="1" applyFill="1" applyBorder="1" applyAlignment="1">
      <alignment horizontal="left"/>
    </xf>
    <xf numFmtId="3" fontId="1" fillId="3" borderId="9" xfId="1" applyNumberFormat="1" applyFont="1" applyFill="1" applyBorder="1" applyAlignment="1">
      <alignment horizontal="left"/>
    </xf>
    <xf numFmtId="3" fontId="1" fillId="3" borderId="8" xfId="1" applyNumberFormat="1" applyFont="1" applyFill="1" applyBorder="1" applyAlignment="1">
      <alignment horizontal="left"/>
    </xf>
    <xf numFmtId="3" fontId="5" fillId="2" borderId="3" xfId="1" applyNumberFormat="1" applyFont="1" applyFill="1" applyBorder="1"/>
    <xf numFmtId="3" fontId="5" fillId="0" borderId="3" xfId="1" applyNumberFormat="1" applyFont="1" applyBorder="1"/>
    <xf numFmtId="0" fontId="6" fillId="0" borderId="3" xfId="1" applyBorder="1"/>
    <xf numFmtId="0" fontId="3" fillId="0" borderId="7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4" xfId="1" applyFont="1" applyBorder="1" applyAlignment="1">
      <alignment horizontal="center"/>
    </xf>
    <xf numFmtId="0" fontId="1" fillId="0" borderId="0" xfId="1" applyFont="1"/>
    <xf numFmtId="0" fontId="18" fillId="0" borderId="0" xfId="3"/>
    <xf numFmtId="0" fontId="19" fillId="0" borderId="0" xfId="3" applyFont="1"/>
    <xf numFmtId="0" fontId="20" fillId="0" borderId="0" xfId="3" applyFont="1"/>
    <xf numFmtId="0" fontId="21" fillId="0" borderId="0" xfId="3" applyFont="1"/>
    <xf numFmtId="3" fontId="18" fillId="0" borderId="0" xfId="3" applyNumberFormat="1"/>
    <xf numFmtId="0" fontId="21" fillId="0" borderId="3" xfId="3" applyFont="1" applyBorder="1"/>
    <xf numFmtId="3" fontId="22" fillId="0" borderId="16" xfId="3" applyNumberFormat="1" applyFont="1" applyBorder="1" applyAlignment="1">
      <alignment horizontal="right"/>
    </xf>
    <xf numFmtId="0" fontId="22" fillId="0" borderId="16" xfId="3" applyFont="1" applyBorder="1" applyAlignment="1">
      <alignment horizontal="center"/>
    </xf>
    <xf numFmtId="0" fontId="21" fillId="0" borderId="18" xfId="3" applyFont="1" applyBorder="1"/>
    <xf numFmtId="3" fontId="23" fillId="4" borderId="19" xfId="3" applyNumberFormat="1" applyFont="1" applyFill="1" applyBorder="1" applyAlignment="1">
      <alignment horizontal="right"/>
    </xf>
    <xf numFmtId="0" fontId="23" fillId="0" borderId="18" xfId="3" applyFont="1" applyBorder="1"/>
    <xf numFmtId="0" fontId="21" fillId="0" borderId="20" xfId="3" applyFont="1" applyBorder="1"/>
    <xf numFmtId="0" fontId="21" fillId="0" borderId="19" xfId="3" applyFont="1" applyBorder="1"/>
    <xf numFmtId="3" fontId="23" fillId="0" borderId="19" xfId="3" applyNumberFormat="1" applyFont="1" applyBorder="1" applyAlignment="1">
      <alignment horizontal="right"/>
    </xf>
    <xf numFmtId="0" fontId="23" fillId="0" borderId="19" xfId="3" applyFont="1" applyBorder="1"/>
    <xf numFmtId="3" fontId="20" fillId="0" borderId="10" xfId="3" applyNumberFormat="1" applyFont="1" applyBorder="1"/>
    <xf numFmtId="0" fontId="21" fillId="0" borderId="21" xfId="3" applyFont="1" applyBorder="1"/>
    <xf numFmtId="0" fontId="20" fillId="0" borderId="3" xfId="3" applyFont="1" applyBorder="1"/>
    <xf numFmtId="3" fontId="23" fillId="3" borderId="19" xfId="3" applyNumberFormat="1" applyFont="1" applyFill="1" applyBorder="1" applyAlignment="1">
      <alignment horizontal="right"/>
    </xf>
    <xf numFmtId="3" fontId="23" fillId="3" borderId="19" xfId="3" applyNumberFormat="1" applyFont="1" applyFill="1" applyBorder="1" applyAlignment="1">
      <alignment horizontal="left"/>
    </xf>
    <xf numFmtId="3" fontId="20" fillId="3" borderId="10" xfId="3" applyNumberFormat="1" applyFont="1" applyFill="1" applyBorder="1"/>
    <xf numFmtId="0" fontId="20" fillId="3" borderId="3" xfId="3" applyFont="1" applyFill="1" applyBorder="1"/>
    <xf numFmtId="3" fontId="23" fillId="0" borderId="19" xfId="3" applyNumberFormat="1" applyFont="1" applyBorder="1" applyAlignment="1">
      <alignment horizontal="left"/>
    </xf>
    <xf numFmtId="3" fontId="22" fillId="2" borderId="3" xfId="3" applyNumberFormat="1" applyFont="1" applyFill="1" applyBorder="1" applyAlignment="1">
      <alignment horizontal="right"/>
    </xf>
    <xf numFmtId="3" fontId="20" fillId="0" borderId="2" xfId="3" applyNumberFormat="1" applyFont="1" applyBorder="1"/>
    <xf numFmtId="3" fontId="20" fillId="0" borderId="3" xfId="3" applyNumberFormat="1" applyFont="1" applyBorder="1"/>
    <xf numFmtId="0" fontId="23" fillId="0" borderId="19" xfId="3" applyFont="1" applyBorder="1" applyAlignment="1">
      <alignment horizontal="left"/>
    </xf>
    <xf numFmtId="3" fontId="24" fillId="0" borderId="3" xfId="3" applyNumberFormat="1" applyFont="1" applyBorder="1"/>
    <xf numFmtId="3" fontId="23" fillId="0" borderId="19" xfId="3" applyNumberFormat="1" applyFont="1" applyBorder="1"/>
    <xf numFmtId="0" fontId="21" fillId="2" borderId="19" xfId="3" applyFont="1" applyFill="1" applyBorder="1"/>
    <xf numFmtId="0" fontId="18" fillId="0" borderId="0" xfId="3" applyAlignment="1">
      <alignment horizontal="right"/>
    </xf>
    <xf numFmtId="0" fontId="27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0" fontId="5" fillId="0" borderId="3" xfId="1" applyFont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0" fontId="30" fillId="0" borderId="0" xfId="3" applyFont="1" applyAlignment="1">
      <alignment horizontal="right"/>
    </xf>
    <xf numFmtId="3" fontId="30" fillId="0" borderId="0" xfId="3" applyNumberFormat="1" applyFont="1"/>
    <xf numFmtId="0" fontId="30" fillId="0" borderId="0" xfId="3" applyFont="1"/>
    <xf numFmtId="3" fontId="20" fillId="0" borderId="0" xfId="3" applyNumberFormat="1" applyFont="1"/>
    <xf numFmtId="3" fontId="32" fillId="0" borderId="19" xfId="0" applyNumberFormat="1" applyFont="1" applyBorder="1" applyAlignment="1">
      <alignment horizontal="right"/>
    </xf>
    <xf numFmtId="3" fontId="32" fillId="5" borderId="19" xfId="0" applyNumberFormat="1" applyFont="1" applyFill="1" applyBorder="1" applyAlignment="1">
      <alignment horizontal="right"/>
    </xf>
    <xf numFmtId="0" fontId="33" fillId="0" borderId="19" xfId="0" applyFont="1" applyBorder="1"/>
    <xf numFmtId="3" fontId="34" fillId="0" borderId="19" xfId="0" applyNumberFormat="1" applyFont="1" applyBorder="1"/>
    <xf numFmtId="3" fontId="34" fillId="6" borderId="19" xfId="0" applyNumberFormat="1" applyFont="1" applyFill="1" applyBorder="1"/>
    <xf numFmtId="3" fontId="34" fillId="5" borderId="19" xfId="0" applyNumberFormat="1" applyFont="1" applyFill="1" applyBorder="1"/>
    <xf numFmtId="3" fontId="35" fillId="6" borderId="19" xfId="0" applyNumberFormat="1" applyFont="1" applyFill="1" applyBorder="1"/>
    <xf numFmtId="0" fontId="34" fillId="0" borderId="19" xfId="0" applyFont="1" applyBorder="1"/>
    <xf numFmtId="3" fontId="35" fillId="6" borderId="21" xfId="0" applyNumberFormat="1" applyFont="1" applyFill="1" applyBorder="1"/>
    <xf numFmtId="0" fontId="34" fillId="0" borderId="24" xfId="0" applyFont="1" applyBorder="1"/>
    <xf numFmtId="0" fontId="33" fillId="0" borderId="0" xfId="0" applyFont="1"/>
    <xf numFmtId="3" fontId="38" fillId="6" borderId="19" xfId="0" applyNumberFormat="1" applyFont="1" applyFill="1" applyBorder="1"/>
    <xf numFmtId="3" fontId="39" fillId="0" borderId="24" xfId="0" applyNumberFormat="1" applyFont="1" applyBorder="1" applyAlignment="1">
      <alignment horizontal="left"/>
    </xf>
    <xf numFmtId="3" fontId="40" fillId="2" borderId="3" xfId="1" applyNumberFormat="1" applyFont="1" applyFill="1" applyBorder="1"/>
    <xf numFmtId="0" fontId="41" fillId="0" borderId="3" xfId="0" applyFont="1" applyBorder="1"/>
    <xf numFmtId="0" fontId="13" fillId="0" borderId="3" xfId="1" applyFont="1" applyBorder="1"/>
    <xf numFmtId="0" fontId="13" fillId="0" borderId="3" xfId="0" applyFont="1" applyBorder="1"/>
    <xf numFmtId="0" fontId="12" fillId="0" borderId="8" xfId="1" applyFont="1" applyBorder="1" applyAlignment="1">
      <alignment horizontal="left"/>
    </xf>
    <xf numFmtId="3" fontId="41" fillId="0" borderId="3" xfId="0" applyNumberFormat="1" applyFont="1" applyBorder="1"/>
    <xf numFmtId="0" fontId="43" fillId="0" borderId="19" xfId="0" applyFont="1" applyBorder="1"/>
    <xf numFmtId="0" fontId="13" fillId="0" borderId="9" xfId="1" applyFont="1" applyBorder="1" applyAlignment="1">
      <alignment horizontal="left"/>
    </xf>
    <xf numFmtId="0" fontId="13" fillId="0" borderId="10" xfId="1" applyFont="1" applyBorder="1" applyAlignment="1">
      <alignment horizontal="left"/>
    </xf>
    <xf numFmtId="2" fontId="13" fillId="2" borderId="3" xfId="1" applyNumberFormat="1" applyFont="1" applyFill="1" applyBorder="1"/>
    <xf numFmtId="3" fontId="44" fillId="0" borderId="3" xfId="0" applyNumberFormat="1" applyFont="1" applyBorder="1"/>
    <xf numFmtId="2" fontId="13" fillId="0" borderId="3" xfId="1" applyNumberFormat="1" applyFont="1" applyBorder="1"/>
    <xf numFmtId="0" fontId="13" fillId="0" borderId="4" xfId="1" applyFont="1" applyBorder="1" applyAlignment="1">
      <alignment horizontal="left"/>
    </xf>
    <xf numFmtId="0" fontId="13" fillId="0" borderId="11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13" fillId="0" borderId="13" xfId="1" applyFont="1" applyBorder="1" applyAlignment="1">
      <alignment horizontal="left"/>
    </xf>
    <xf numFmtId="0" fontId="13" fillId="0" borderId="15" xfId="1" applyFont="1" applyBorder="1" applyAlignment="1">
      <alignment horizontal="left"/>
    </xf>
    <xf numFmtId="3" fontId="42" fillId="0" borderId="3" xfId="0" applyNumberFormat="1" applyFont="1" applyBorder="1"/>
    <xf numFmtId="3" fontId="11" fillId="0" borderId="8" xfId="0" applyNumberFormat="1" applyFont="1" applyBorder="1"/>
    <xf numFmtId="2" fontId="11" fillId="0" borderId="10" xfId="1" applyNumberFormat="1" applyFont="1" applyBorder="1"/>
    <xf numFmtId="0" fontId="0" fillId="3" borderId="4" xfId="0" applyFill="1" applyBorder="1"/>
    <xf numFmtId="0" fontId="0" fillId="3" borderId="11" xfId="0" applyFill="1" applyBorder="1"/>
    <xf numFmtId="0" fontId="0" fillId="3" borderId="5" xfId="0" applyFill="1" applyBorder="1"/>
    <xf numFmtId="0" fontId="5" fillId="0" borderId="10" xfId="0" applyFont="1" applyBorder="1"/>
    <xf numFmtId="0" fontId="5" fillId="0" borderId="6" xfId="0" applyFont="1" applyBorder="1"/>
    <xf numFmtId="0" fontId="6" fillId="0" borderId="10" xfId="0" applyFont="1" applyBorder="1"/>
    <xf numFmtId="0" fontId="5" fillId="0" borderId="2" xfId="0" applyFont="1" applyBorder="1"/>
    <xf numFmtId="0" fontId="0" fillId="3" borderId="14" xfId="0" applyFill="1" applyBorder="1"/>
    <xf numFmtId="164" fontId="23" fillId="0" borderId="19" xfId="3" applyNumberFormat="1" applyFont="1" applyBorder="1" applyAlignment="1">
      <alignment horizontal="right"/>
    </xf>
    <xf numFmtId="164" fontId="22" fillId="0" borderId="16" xfId="3" applyNumberFormat="1" applyFont="1" applyBorder="1" applyAlignment="1">
      <alignment horizontal="right"/>
    </xf>
    <xf numFmtId="164" fontId="22" fillId="2" borderId="17" xfId="3" applyNumberFormat="1" applyFont="1" applyFill="1" applyBorder="1" applyAlignment="1">
      <alignment horizontal="right"/>
    </xf>
    <xf numFmtId="3" fontId="34" fillId="2" borderId="19" xfId="0" applyNumberFormat="1" applyFont="1" applyFill="1" applyBorder="1"/>
    <xf numFmtId="3" fontId="35" fillId="2" borderId="19" xfId="0" applyNumberFormat="1" applyFont="1" applyFill="1" applyBorder="1"/>
    <xf numFmtId="3" fontId="44" fillId="2" borderId="3" xfId="0" applyNumberFormat="1" applyFont="1" applyFill="1" applyBorder="1"/>
    <xf numFmtId="3" fontId="23" fillId="2" borderId="19" xfId="3" applyNumberFormat="1" applyFont="1" applyFill="1" applyBorder="1" applyAlignment="1">
      <alignment horizontal="right"/>
    </xf>
    <xf numFmtId="0" fontId="29" fillId="2" borderId="0" xfId="3" applyFont="1" applyFill="1" applyAlignment="1">
      <alignment horizontal="center"/>
    </xf>
    <xf numFmtId="0" fontId="18" fillId="0" borderId="0" xfId="3" applyAlignment="1">
      <alignment horizontal="center"/>
    </xf>
    <xf numFmtId="0" fontId="13" fillId="0" borderId="8" xfId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0" fillId="0" borderId="18" xfId="3" applyFont="1" applyBorder="1" applyAlignment="1">
      <alignment horizontal="center"/>
    </xf>
    <xf numFmtId="0" fontId="20" fillId="0" borderId="23" xfId="3" applyFont="1" applyBorder="1" applyAlignment="1">
      <alignment horizontal="center"/>
    </xf>
    <xf numFmtId="0" fontId="20" fillId="0" borderId="22" xfId="3" applyFont="1" applyBorder="1" applyAlignment="1">
      <alignment horizontal="center"/>
    </xf>
    <xf numFmtId="0" fontId="21" fillId="0" borderId="18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18" fillId="0" borderId="21" xfId="3" applyBorder="1" applyAlignment="1">
      <alignment horizontal="center" vertical="center"/>
    </xf>
    <xf numFmtId="0" fontId="18" fillId="0" borderId="25" xfId="3" applyBorder="1" applyAlignment="1">
      <alignment horizontal="center" vertical="center"/>
    </xf>
    <xf numFmtId="0" fontId="18" fillId="0" borderId="24" xfId="3" applyBorder="1" applyAlignment="1">
      <alignment horizontal="center" vertical="center"/>
    </xf>
    <xf numFmtId="0" fontId="18" fillId="0" borderId="19" xfId="3" applyBorder="1" applyAlignment="1">
      <alignment horizontal="center"/>
    </xf>
    <xf numFmtId="0" fontId="20" fillId="0" borderId="19" xfId="3" applyFont="1" applyBorder="1" applyAlignment="1">
      <alignment horizontal="center"/>
    </xf>
    <xf numFmtId="0" fontId="18" fillId="0" borderId="19" xfId="3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 wrapText="1"/>
    </xf>
    <xf numFmtId="0" fontId="21" fillId="0" borderId="19" xfId="3" applyFont="1" applyBorder="1" applyAlignment="1">
      <alignment horizontal="center" vertical="center"/>
    </xf>
    <xf numFmtId="0" fontId="25" fillId="0" borderId="19" xfId="3" applyFont="1" applyBorder="1" applyAlignment="1">
      <alignment horizontal="center" wrapText="1"/>
    </xf>
    <xf numFmtId="0" fontId="20" fillId="0" borderId="0" xfId="3" applyFont="1" applyAlignment="1">
      <alignment horizontal="left"/>
    </xf>
    <xf numFmtId="0" fontId="27" fillId="0" borderId="0" xfId="3" applyFont="1" applyAlignment="1">
      <alignment horizontal="left"/>
    </xf>
    <xf numFmtId="0" fontId="26" fillId="0" borderId="26" xfId="3" applyFont="1" applyBorder="1" applyAlignment="1">
      <alignment horizontal="center"/>
    </xf>
    <xf numFmtId="0" fontId="25" fillId="0" borderId="0" xfId="3" applyFont="1" applyAlignment="1">
      <alignment horizontal="center"/>
    </xf>
    <xf numFmtId="0" fontId="18" fillId="0" borderId="0" xfId="3" applyAlignment="1">
      <alignment horizontal="center"/>
    </xf>
    <xf numFmtId="0" fontId="18" fillId="0" borderId="18" xfId="3" applyBorder="1" applyAlignment="1">
      <alignment horizontal="center"/>
    </xf>
    <xf numFmtId="0" fontId="18" fillId="0" borderId="23" xfId="3" applyBorder="1" applyAlignment="1">
      <alignment horizontal="center"/>
    </xf>
    <xf numFmtId="0" fontId="18" fillId="0" borderId="22" xfId="3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8" xfId="1" applyFont="1" applyBorder="1" applyAlignment="1">
      <alignment horizontal="left"/>
    </xf>
    <xf numFmtId="0" fontId="12" fillId="0" borderId="11" xfId="1" applyFont="1" applyBorder="1" applyAlignment="1">
      <alignment horizontal="left"/>
    </xf>
    <xf numFmtId="0" fontId="12" fillId="0" borderId="10" xfId="1" applyFont="1" applyBorder="1" applyAlignment="1">
      <alignment horizontal="left"/>
    </xf>
    <xf numFmtId="0" fontId="12" fillId="0" borderId="21" xfId="1" applyFont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12" fillId="0" borderId="24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8" fillId="0" borderId="30" xfId="3" applyBorder="1" applyAlignment="1">
      <alignment horizontal="center" vertical="center"/>
    </xf>
    <xf numFmtId="0" fontId="18" fillId="0" borderId="31" xfId="3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21" fillId="0" borderId="28" xfId="3" applyFont="1" applyBorder="1" applyAlignment="1">
      <alignment horizontal="center" vertical="center" wrapText="1"/>
    </xf>
    <xf numFmtId="0" fontId="21" fillId="0" borderId="29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3" fontId="36" fillId="0" borderId="21" xfId="0" applyNumberFormat="1" applyFont="1" applyBorder="1" applyAlignment="1">
      <alignment horizontal="left"/>
    </xf>
    <xf numFmtId="0" fontId="31" fillId="0" borderId="25" xfId="0" applyFont="1" applyBorder="1"/>
    <xf numFmtId="0" fontId="31" fillId="0" borderId="24" xfId="0" applyFont="1" applyBorder="1"/>
    <xf numFmtId="3" fontId="37" fillId="0" borderId="21" xfId="0" applyNumberFormat="1" applyFont="1" applyBorder="1" applyAlignment="1">
      <alignment horizontal="left"/>
    </xf>
    <xf numFmtId="0" fontId="6" fillId="0" borderId="2" xfId="1" applyBorder="1" applyAlignment="1">
      <alignment horizontal="center"/>
    </xf>
    <xf numFmtId="0" fontId="6" fillId="0" borderId="1" xfId="1" applyBorder="1" applyAlignment="1">
      <alignment horizontal="center"/>
    </xf>
    <xf numFmtId="0" fontId="6" fillId="0" borderId="14" xfId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6" fillId="0" borderId="11" xfId="1" applyBorder="1" applyAlignment="1">
      <alignment horizontal="center" vertical="center"/>
    </xf>
    <xf numFmtId="0" fontId="6" fillId="0" borderId="5" xfId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6" fillId="0" borderId="9" xfId="1" applyBorder="1" applyAlignment="1">
      <alignment horizontal="center"/>
    </xf>
    <xf numFmtId="0" fontId="6" fillId="0" borderId="10" xfId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6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4" xfId="1" applyBorder="1" applyAlignment="1">
      <alignment horizontal="center" vertical="center"/>
    </xf>
    <xf numFmtId="0" fontId="6" fillId="0" borderId="12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7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6" fillId="0" borderId="0" xfId="1" applyAlignment="1">
      <alignment horizontal="left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4">
    <cellStyle name="Currency" xfId="2" builtinId="4"/>
    <cellStyle name="Normal" xfId="0" builtinId="0"/>
    <cellStyle name="Normal 2" xfId="1" xr:uid="{00000000-0005-0000-0000-000001000000}"/>
    <cellStyle name="Normal 3" xfId="3" xr:uid="{A23AC306-9445-43E0-B4CD-83EA91F718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 Fast" id="{90A67B9F-297B-49DC-9DC1-06BFEFCB50F3}" userId="5308a76ed9f8ea63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5-04-03T22:13:04.78" personId="{90A67B9F-297B-49DC-9DC1-06BFEFCB50F3}" id="{85BD5F88-BD12-4D96-ADDD-30593C2B3351}">
    <text xml:space="preserve">Actual starting: 102290.88
</text>
  </threadedComment>
  <threadedComment ref="F10" dT="2025-03-26T22:53:31.80" personId="{90A67B9F-297B-49DC-9DC1-06BFEFCB50F3}" id="{25CC66E0-C3AE-4967-A4DF-A00CB15E7F9B}">
    <text>Based on spending projections through the end of the year</text>
  </threadedComment>
  <threadedComment ref="F12" dT="2025-03-26T22:42:24.77" personId="{90A67B9F-297B-49DC-9DC1-06BFEFCB50F3}" id="{4CB0C3DB-2087-4DF0-893B-A72ADDA254D0}">
    <text>check with colleen</text>
  </threadedComment>
  <threadedComment ref="F31" dT="2025-03-20T21:25:25.40" personId="{90A67B9F-297B-49DC-9DC1-06BFEFCB50F3}" id="{5704EAD7-C403-4727-914F-55ABE1AE8AB2}">
    <text>TAV: 502,623,260
plus 3.5% growth=
520,215,074 TAV
x .00069= $358,948
at a collection rate of 96%
$344,590 to be received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5-04-02T19:02:58.71" personId="{90A67B9F-297B-49DC-9DC1-06BFEFCB50F3}" id="{C0F238C8-F7B3-4F99-AFAA-C14D3E2EBC80}">
    <text>Acctual wage 71479.59
Budget 71600</text>
  </threadedComment>
  <threadedComment ref="K11" dT="2025-04-02T19:02:58.71" personId="{90A67B9F-297B-49DC-9DC1-06BFEFCB50F3}" id="{9C209AEF-EB0D-4B35-ACFB-A1BBC2036DC2}">
    <text>Acctual wage 71479.59
Budget 71600</text>
  </threadedComment>
  <threadedComment ref="L11" dT="2025-04-02T19:02:58.71" personId="{90A67B9F-297B-49DC-9DC1-06BFEFCB50F3}" id="{97271D77-1736-482F-9832-41390045E135}">
    <text>Acctual wage 71479.59
Budget 71600</text>
  </threadedComment>
  <threadedComment ref="J12" dT="2025-04-02T19:03:55.12" personId="{90A67B9F-297B-49DC-9DC1-06BFEFCB50F3}" id="{6D9BC97E-A5C0-4157-9554-3F4FACFF555B}">
    <text>Actual: 72161.86
Budget: 72250</text>
  </threadedComment>
  <threadedComment ref="K12" dT="2025-04-02T19:03:55.12" personId="{90A67B9F-297B-49DC-9DC1-06BFEFCB50F3}" id="{E8A6DDE4-E8A9-4CA1-A84E-8F932DEFCE73}">
    <text>Actual: 72161.86
Budget: 72250</text>
  </threadedComment>
  <threadedComment ref="L12" dT="2025-04-02T19:03:55.12" personId="{90A67B9F-297B-49DC-9DC1-06BFEFCB50F3}" id="{4E6FD091-3A61-4CBD-B6BF-E90153E3C452}">
    <text>Actual: 72161.86
Budget: 72250</text>
  </threadedComment>
  <threadedComment ref="J13" dT="2025-04-02T18:55:48.16" personId="{90A67B9F-297B-49DC-9DC1-06BFEFCB50F3}" id="{E49999B2-E1ED-45EE-AFE9-494CE41B55D2}">
    <text>Original 39000
5000 added from misc line</text>
  </threadedComment>
  <threadedComment ref="K13" dT="2025-04-02T18:55:48.16" personId="{90A67B9F-297B-49DC-9DC1-06BFEFCB50F3}" id="{00A2BFB0-DB85-4343-B38B-45490BD7126A}">
    <text>Original 39000
5000 added from misc line</text>
  </threadedComment>
  <threadedComment ref="L13" dT="2025-04-02T18:55:48.16" personId="{90A67B9F-297B-49DC-9DC1-06BFEFCB50F3}" id="{FDE7E97C-2B59-4612-B621-5845308DB424}">
    <text>Original 39000
5000 added from misc line</text>
  </threadedComment>
  <threadedComment ref="J20" dT="2025-03-26T22:45:54.29" personId="{90A67B9F-297B-49DC-9DC1-06BFEFCB50F3}" id="{B386DFEC-D92A-4C49-97C8-93DA4C9B8C1A}">
    <text>56200 wages/FLSA
15800 overtime</text>
  </threadedComment>
  <threadedComment ref="K20" dT="2025-03-26T22:45:54.29" personId="{90A67B9F-297B-49DC-9DC1-06BFEFCB50F3}" id="{CC51B833-4E99-4DA4-8731-CE5CEB18CE7D}">
    <text>56200 wages/FLSA
15800 overtime</text>
  </threadedComment>
  <threadedComment ref="L20" dT="2025-03-26T22:45:54.29" personId="{90A67B9F-297B-49DC-9DC1-06BFEFCB50F3}" id="{F58EC812-FFCD-469C-86F4-E8FD01D5C0CA}">
    <text>56200 wages/FLSA
15800 overtime</text>
  </threadedComment>
  <threadedComment ref="J23" dT="2025-03-26T22:47:14.45" personId="{90A67B9F-297B-49DC-9DC1-06BFEFCB50F3}" id="{D19837A4-0F92-4933-AE9E-DD04DF2FE091}">
    <text>need to check</text>
  </threadedComment>
  <threadedComment ref="K23" dT="2025-03-26T22:47:14.45" personId="{90A67B9F-297B-49DC-9DC1-06BFEFCB50F3}" id="{95F0F487-27F9-49A0-970F-8B5197E5CD88}">
    <text>need to check</text>
  </threadedComment>
  <threadedComment ref="L23" dT="2025-03-26T22:47:14.45" personId="{90A67B9F-297B-49DC-9DC1-06BFEFCB50F3}" id="{1DBEB134-E253-4820-86FC-9D3C870751A2}">
    <text>need to check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15" dT="2025-04-02T18:54:57.93" personId="{90A67B9F-297B-49DC-9DC1-06BFEFCB50F3}" id="{056888EA-A502-49E0-A651-41B6C477D4FE}">
    <text xml:space="preserve">Reducing this line due to increases cost not covered by levy income
</text>
  </threadedComment>
  <threadedComment ref="K15" dT="2025-04-02T18:54:57.93" personId="{90A67B9F-297B-49DC-9DC1-06BFEFCB50F3}" id="{DD0DADC8-2558-40D6-BD86-69C3097AA3F8}">
    <text xml:space="preserve">Reducing this line due to increases cost not covered by levy income
</text>
  </threadedComment>
  <threadedComment ref="L15" dT="2025-04-02T18:54:57.93" personId="{90A67B9F-297B-49DC-9DC1-06BFEFCB50F3}" id="{B0BD8F6E-06DE-4A41-9EE6-6BF4A02F7A9C}">
    <text xml:space="preserve">Reducing this line due to increases cost not covered by levy income
</text>
  </threadedComment>
  <threadedComment ref="J24" dT="2025-03-26T23:00:30.35" personId="{90A67B9F-297B-49DC-9DC1-06BFEFCB50F3}" id="{65DD8CEE-1FC5-4EF1-A159-21FAA508E0B4}">
    <text>Based on 61000 carryover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8D66-0BBA-4648-B3E9-9119B866B322}">
  <sheetPr>
    <pageSetUpPr fitToPage="1"/>
  </sheetPr>
  <dimension ref="A1:J2292"/>
  <sheetViews>
    <sheetView zoomScaleNormal="100" workbookViewId="0">
      <selection activeCell="G30" sqref="G30:H30"/>
    </sheetView>
  </sheetViews>
  <sheetFormatPr defaultColWidth="0" defaultRowHeight="15.75" x14ac:dyDescent="0.25"/>
  <cols>
    <col min="1" max="1" width="3.140625" style="49" customWidth="1"/>
    <col min="2" max="3" width="14.7109375" style="49" customWidth="1"/>
    <col min="4" max="4" width="14.7109375" style="48" customWidth="1"/>
    <col min="5" max="5" width="52.7109375" style="47" customWidth="1"/>
    <col min="6" max="6" width="14.42578125" style="47" customWidth="1"/>
    <col min="7" max="8" width="11.7109375" style="47" customWidth="1"/>
    <col min="9" max="9" width="3.5703125" style="47" customWidth="1"/>
    <col min="10" max="10" width="4.42578125" style="47" customWidth="1"/>
    <col min="11" max="16384" width="0" style="47" hidden="1"/>
  </cols>
  <sheetData>
    <row r="1" spans="1:10" ht="15.75" customHeight="1" x14ac:dyDescent="0.25">
      <c r="B1" s="157"/>
      <c r="C1" s="157"/>
      <c r="E1" s="78"/>
      <c r="G1" s="161"/>
      <c r="H1" s="161"/>
      <c r="I1" s="136"/>
    </row>
    <row r="2" spans="1:10" ht="18" customHeight="1" x14ac:dyDescent="0.25">
      <c r="B2" s="158" t="s">
        <v>0</v>
      </c>
      <c r="C2" s="157"/>
      <c r="E2" s="79" t="s">
        <v>1</v>
      </c>
      <c r="G2" s="161"/>
      <c r="H2" s="161"/>
      <c r="I2" s="136"/>
    </row>
    <row r="3" spans="1:10" ht="15.75" customHeight="1" x14ac:dyDescent="0.25">
      <c r="B3" s="158" t="s">
        <v>2</v>
      </c>
      <c r="C3" s="157"/>
      <c r="E3" s="78" t="s">
        <v>3</v>
      </c>
      <c r="F3" s="160" t="s">
        <v>4</v>
      </c>
      <c r="G3" s="161"/>
      <c r="H3" s="161"/>
      <c r="I3" s="77"/>
    </row>
    <row r="4" spans="1:10" ht="12" customHeight="1" x14ac:dyDescent="0.25">
      <c r="B4" s="157"/>
      <c r="C4" s="157"/>
      <c r="E4" s="135" t="s">
        <v>5</v>
      </c>
      <c r="F4" s="159"/>
      <c r="G4" s="159"/>
      <c r="H4" s="159"/>
    </row>
    <row r="5" spans="1:10" ht="15.75" customHeight="1" x14ac:dyDescent="0.2">
      <c r="A5" s="142"/>
      <c r="B5" s="150" t="s">
        <v>6</v>
      </c>
      <c r="C5" s="151"/>
      <c r="D5" s="151"/>
      <c r="E5" s="156" t="s">
        <v>7</v>
      </c>
      <c r="F5" s="147" t="s">
        <v>8</v>
      </c>
      <c r="G5" s="148"/>
      <c r="H5" s="149"/>
      <c r="I5" s="162"/>
    </row>
    <row r="6" spans="1:10" ht="15.75" customHeight="1" x14ac:dyDescent="0.2">
      <c r="A6" s="143"/>
      <c r="B6" s="152" t="s">
        <v>9</v>
      </c>
      <c r="C6" s="153"/>
      <c r="D6" s="154" t="s">
        <v>10</v>
      </c>
      <c r="E6" s="150"/>
      <c r="F6" s="154" t="s">
        <v>11</v>
      </c>
      <c r="G6" s="154" t="s">
        <v>12</v>
      </c>
      <c r="H6" s="154" t="s">
        <v>13</v>
      </c>
      <c r="I6" s="163"/>
    </row>
    <row r="7" spans="1:10" ht="15.75" customHeight="1" x14ac:dyDescent="0.2">
      <c r="A7" s="143"/>
      <c r="B7" s="145" t="s">
        <v>14</v>
      </c>
      <c r="C7" s="154" t="s">
        <v>15</v>
      </c>
      <c r="D7" s="155"/>
      <c r="E7" s="150"/>
      <c r="F7" s="155"/>
      <c r="G7" s="152"/>
      <c r="H7" s="155"/>
      <c r="I7" s="163"/>
    </row>
    <row r="8" spans="1:10" ht="15.75" customHeight="1" x14ac:dyDescent="0.2">
      <c r="A8" s="144"/>
      <c r="B8" s="146"/>
      <c r="C8" s="155"/>
      <c r="D8" s="155"/>
      <c r="E8" s="150"/>
      <c r="F8" s="155"/>
      <c r="G8" s="152"/>
      <c r="H8" s="155"/>
      <c r="I8" s="164"/>
    </row>
    <row r="9" spans="1:10" ht="12.6" customHeight="1" x14ac:dyDescent="0.2">
      <c r="A9" s="59"/>
      <c r="B9" s="76"/>
      <c r="C9" s="76"/>
      <c r="D9" s="59"/>
      <c r="E9" s="59"/>
      <c r="F9" s="59"/>
      <c r="G9" s="59"/>
      <c r="H9" s="59"/>
      <c r="I9" s="59"/>
      <c r="J9" s="50"/>
    </row>
    <row r="10" spans="1:10" ht="15" customHeight="1" x14ac:dyDescent="0.2">
      <c r="A10" s="59">
        <v>1</v>
      </c>
      <c r="B10" s="72"/>
      <c r="C10" s="60">
        <v>80000</v>
      </c>
      <c r="D10" s="86">
        <v>100000</v>
      </c>
      <c r="E10" s="75" t="s">
        <v>16</v>
      </c>
      <c r="F10" s="134">
        <v>60000</v>
      </c>
      <c r="G10" s="60">
        <v>60000</v>
      </c>
      <c r="H10" s="60">
        <v>60000</v>
      </c>
      <c r="I10" s="59">
        <v>1</v>
      </c>
      <c r="J10" s="50"/>
    </row>
    <row r="11" spans="1:10" ht="15" customHeight="1" x14ac:dyDescent="0.2">
      <c r="A11" s="59">
        <v>2</v>
      </c>
      <c r="B11" s="72"/>
      <c r="C11" s="60"/>
      <c r="D11" s="86"/>
      <c r="E11" s="75" t="s">
        <v>17</v>
      </c>
      <c r="F11" s="60"/>
      <c r="G11" s="60"/>
      <c r="H11" s="60"/>
      <c r="I11" s="59">
        <v>2</v>
      </c>
      <c r="J11" s="50"/>
    </row>
    <row r="12" spans="1:10" ht="15" customHeight="1" x14ac:dyDescent="0.2">
      <c r="A12" s="59">
        <v>3</v>
      </c>
      <c r="B12" s="72"/>
      <c r="C12" s="60">
        <v>2139</v>
      </c>
      <c r="D12" s="86">
        <v>1500</v>
      </c>
      <c r="E12" s="75" t="s">
        <v>18</v>
      </c>
      <c r="F12" s="60">
        <v>2000</v>
      </c>
      <c r="G12" s="60">
        <v>2000</v>
      </c>
      <c r="H12" s="60">
        <v>2000</v>
      </c>
      <c r="I12" s="59">
        <v>3</v>
      </c>
      <c r="J12" s="50"/>
    </row>
    <row r="13" spans="1:10" ht="15" customHeight="1" x14ac:dyDescent="0.2">
      <c r="A13" s="59">
        <v>4</v>
      </c>
      <c r="B13" s="72"/>
      <c r="C13" s="60">
        <v>6541</v>
      </c>
      <c r="D13" s="86">
        <v>2000</v>
      </c>
      <c r="E13" s="75" t="s">
        <v>19</v>
      </c>
      <c r="F13" s="60">
        <v>2000</v>
      </c>
      <c r="G13" s="60">
        <v>2000</v>
      </c>
      <c r="H13" s="60">
        <v>2000</v>
      </c>
      <c r="I13" s="59">
        <v>4</v>
      </c>
      <c r="J13" s="50"/>
    </row>
    <row r="14" spans="1:10" ht="15" customHeight="1" x14ac:dyDescent="0.2">
      <c r="A14" s="59">
        <v>5</v>
      </c>
      <c r="B14" s="72"/>
      <c r="C14" s="60"/>
      <c r="D14" s="86"/>
      <c r="E14" s="69"/>
      <c r="F14" s="60"/>
      <c r="G14" s="60"/>
      <c r="H14" s="60"/>
      <c r="I14" s="59">
        <v>5</v>
      </c>
      <c r="J14" s="50"/>
    </row>
    <row r="15" spans="1:10" ht="15" customHeight="1" x14ac:dyDescent="0.2">
      <c r="A15" s="59"/>
      <c r="B15" s="72"/>
      <c r="C15" s="60"/>
      <c r="D15" s="86"/>
      <c r="E15" s="69" t="s">
        <v>20</v>
      </c>
      <c r="F15" s="60"/>
      <c r="G15" s="60"/>
      <c r="H15" s="60"/>
      <c r="I15" s="59">
        <v>6</v>
      </c>
      <c r="J15" s="50"/>
    </row>
    <row r="16" spans="1:10" ht="15" customHeight="1" x14ac:dyDescent="0.2">
      <c r="A16" s="59">
        <v>6</v>
      </c>
      <c r="B16" s="72"/>
      <c r="C16" s="60">
        <v>0</v>
      </c>
      <c r="D16" s="86">
        <v>0</v>
      </c>
      <c r="E16" s="69" t="s">
        <v>21</v>
      </c>
      <c r="F16" s="60"/>
      <c r="G16" s="60"/>
      <c r="H16" s="60"/>
      <c r="I16" s="59">
        <v>7</v>
      </c>
      <c r="J16" s="50"/>
    </row>
    <row r="17" spans="1:10" ht="15" customHeight="1" x14ac:dyDescent="0.2">
      <c r="A17" s="59">
        <v>7</v>
      </c>
      <c r="B17" s="74"/>
      <c r="C17" s="60"/>
      <c r="D17" s="86"/>
      <c r="E17" s="73" t="s">
        <v>22</v>
      </c>
      <c r="F17" s="60"/>
      <c r="G17" s="60"/>
      <c r="H17" s="60"/>
      <c r="I17" s="59">
        <v>8</v>
      </c>
      <c r="J17" s="50"/>
    </row>
    <row r="18" spans="1:10" ht="15" customHeight="1" x14ac:dyDescent="0.2">
      <c r="A18" s="59">
        <v>8</v>
      </c>
      <c r="B18" s="72"/>
      <c r="C18" s="60">
        <v>0</v>
      </c>
      <c r="D18" s="86">
        <v>0</v>
      </c>
      <c r="E18" s="69" t="s">
        <v>23</v>
      </c>
      <c r="F18" s="60"/>
      <c r="G18" s="60"/>
      <c r="H18" s="60"/>
      <c r="I18" s="59">
        <v>9</v>
      </c>
      <c r="J18" s="50"/>
    </row>
    <row r="19" spans="1:10" ht="15" customHeight="1" x14ac:dyDescent="0.2">
      <c r="A19" s="59">
        <v>9</v>
      </c>
      <c r="B19" s="72"/>
      <c r="C19" s="60"/>
      <c r="D19" s="86"/>
      <c r="E19" s="73" t="s">
        <v>22</v>
      </c>
      <c r="F19" s="60"/>
      <c r="G19" s="60"/>
      <c r="H19" s="60"/>
      <c r="I19" s="59">
        <v>10</v>
      </c>
      <c r="J19" s="50"/>
    </row>
    <row r="20" spans="1:10" ht="15" customHeight="1" x14ac:dyDescent="0.2">
      <c r="A20" s="59">
        <v>10</v>
      </c>
      <c r="B20" s="72"/>
      <c r="C20" s="60">
        <v>0</v>
      </c>
      <c r="D20" s="86">
        <v>0</v>
      </c>
      <c r="E20" s="73" t="s">
        <v>24</v>
      </c>
      <c r="F20" s="60"/>
      <c r="G20" s="60"/>
      <c r="H20" s="60"/>
      <c r="I20" s="59">
        <v>11</v>
      </c>
      <c r="J20" s="50"/>
    </row>
    <row r="21" spans="1:10" ht="15" customHeight="1" x14ac:dyDescent="0.2">
      <c r="A21" s="59">
        <v>11</v>
      </c>
      <c r="B21" s="72"/>
      <c r="C21" s="60">
        <v>0</v>
      </c>
      <c r="D21" s="86">
        <v>0</v>
      </c>
      <c r="E21" s="73" t="s">
        <v>25</v>
      </c>
      <c r="F21" s="60"/>
      <c r="G21" s="60"/>
      <c r="H21" s="60"/>
      <c r="I21" s="59">
        <v>12</v>
      </c>
      <c r="J21" s="50"/>
    </row>
    <row r="22" spans="1:10" ht="15" customHeight="1" x14ac:dyDescent="0.2">
      <c r="A22" s="59">
        <v>12</v>
      </c>
      <c r="B22" s="72"/>
      <c r="C22" s="60">
        <v>0</v>
      </c>
      <c r="D22" s="86">
        <v>0</v>
      </c>
      <c r="E22" s="69" t="s">
        <v>26</v>
      </c>
      <c r="F22" s="60"/>
      <c r="G22" s="60"/>
      <c r="H22" s="60"/>
      <c r="I22" s="59">
        <v>13</v>
      </c>
      <c r="J22" s="50"/>
    </row>
    <row r="23" spans="1:10" ht="15" customHeight="1" x14ac:dyDescent="0.2">
      <c r="A23" s="59">
        <v>13</v>
      </c>
      <c r="B23" s="72"/>
      <c r="C23" s="60"/>
      <c r="D23" s="86"/>
      <c r="E23" s="69"/>
      <c r="F23" s="60"/>
      <c r="G23" s="60"/>
      <c r="H23" s="60"/>
      <c r="I23" s="59">
        <v>14</v>
      </c>
      <c r="J23" s="50"/>
    </row>
    <row r="24" spans="1:10" ht="15" customHeight="1" x14ac:dyDescent="0.2">
      <c r="A24" s="59">
        <v>14</v>
      </c>
      <c r="B24" s="72"/>
      <c r="C24" s="60">
        <v>0</v>
      </c>
      <c r="D24" s="86">
        <v>0</v>
      </c>
      <c r="E24" s="69" t="s">
        <v>27</v>
      </c>
      <c r="F24" s="60"/>
      <c r="G24" s="60"/>
      <c r="H24" s="60"/>
      <c r="I24" s="59">
        <v>15</v>
      </c>
      <c r="J24" s="50"/>
    </row>
    <row r="25" spans="1:10" ht="15" customHeight="1" x14ac:dyDescent="0.2">
      <c r="A25" s="59">
        <v>15</v>
      </c>
      <c r="B25" s="71"/>
      <c r="C25" s="60">
        <v>0</v>
      </c>
      <c r="D25" s="86">
        <v>0</v>
      </c>
      <c r="E25" s="69" t="s">
        <v>28</v>
      </c>
      <c r="F25" s="60"/>
      <c r="G25" s="60"/>
      <c r="H25" s="60"/>
      <c r="I25" s="59">
        <v>16</v>
      </c>
      <c r="J25" s="50"/>
    </row>
    <row r="26" spans="1:10" ht="15" customHeight="1" x14ac:dyDescent="0.25">
      <c r="A26" s="63">
        <v>16</v>
      </c>
      <c r="B26" s="70"/>
      <c r="C26" s="60"/>
      <c r="D26" s="86"/>
      <c r="E26" s="69"/>
      <c r="F26" s="60"/>
      <c r="G26" s="60"/>
      <c r="H26" s="60"/>
      <c r="I26" s="59">
        <v>17</v>
      </c>
      <c r="J26" s="50"/>
    </row>
    <row r="27" spans="1:10" ht="15" customHeight="1" x14ac:dyDescent="0.2">
      <c r="A27" s="63">
        <v>17</v>
      </c>
      <c r="B27" s="64"/>
      <c r="C27" s="60">
        <v>0</v>
      </c>
      <c r="D27" s="86">
        <v>0</v>
      </c>
      <c r="E27" s="69" t="s">
        <v>29</v>
      </c>
      <c r="F27" s="60"/>
      <c r="G27" s="60"/>
      <c r="H27" s="60"/>
      <c r="I27" s="59">
        <v>18</v>
      </c>
      <c r="J27" s="50"/>
    </row>
    <row r="28" spans="1:10" ht="15" customHeight="1" x14ac:dyDescent="0.2">
      <c r="A28" s="63">
        <v>18</v>
      </c>
      <c r="B28" s="64"/>
      <c r="C28" s="60" t="s">
        <v>22</v>
      </c>
      <c r="D28" s="86"/>
      <c r="E28" s="69"/>
      <c r="F28" s="60"/>
      <c r="G28" s="60"/>
      <c r="H28" s="60"/>
      <c r="I28" s="59">
        <v>19</v>
      </c>
      <c r="J28" s="50"/>
    </row>
    <row r="29" spans="1:10" ht="15" customHeight="1" x14ac:dyDescent="0.2">
      <c r="A29" s="63">
        <v>19</v>
      </c>
      <c r="B29" s="68"/>
      <c r="C29" s="67"/>
      <c r="D29" s="87"/>
      <c r="E29" s="66"/>
      <c r="F29" s="65"/>
      <c r="G29" s="65"/>
      <c r="H29" s="65"/>
      <c r="I29" s="59">
        <v>20</v>
      </c>
      <c r="J29" s="50"/>
    </row>
    <row r="30" spans="1:10" ht="15" customHeight="1" x14ac:dyDescent="0.2">
      <c r="A30" s="63">
        <v>20</v>
      </c>
      <c r="B30" s="64" t="s">
        <v>22</v>
      </c>
      <c r="C30" s="60">
        <f>SUM(C10:C27)</f>
        <v>88680</v>
      </c>
      <c r="D30" s="86">
        <f>SUM(D10:D27)</f>
        <v>103500</v>
      </c>
      <c r="E30" s="61" t="s">
        <v>30</v>
      </c>
      <c r="F30" s="60">
        <f>SUM(F10:F27)</f>
        <v>64000</v>
      </c>
      <c r="G30" s="60">
        <f>SUM(G10:G28)</f>
        <v>64000</v>
      </c>
      <c r="H30" s="60">
        <f>SUM(H10:H28)</f>
        <v>64000</v>
      </c>
      <c r="I30" s="59">
        <v>21</v>
      </c>
      <c r="J30" s="50"/>
    </row>
    <row r="31" spans="1:10" ht="15" customHeight="1" x14ac:dyDescent="0.2">
      <c r="A31" s="63">
        <v>21</v>
      </c>
      <c r="B31" s="62">
        <v>309876</v>
      </c>
      <c r="C31" s="85">
        <v>318000</v>
      </c>
      <c r="D31" s="60">
        <v>336700</v>
      </c>
      <c r="E31" s="61" t="s">
        <v>31</v>
      </c>
      <c r="F31" s="128">
        <v>344600</v>
      </c>
      <c r="G31" s="60"/>
      <c r="H31" s="60" t="s">
        <v>22</v>
      </c>
      <c r="I31" s="59">
        <v>22</v>
      </c>
      <c r="J31" s="50"/>
    </row>
    <row r="32" spans="1:10" ht="14.25" customHeight="1" thickBot="1" x14ac:dyDescent="0.25">
      <c r="A32" s="58">
        <v>22</v>
      </c>
      <c r="B32" s="56"/>
      <c r="C32" s="56">
        <v>322393</v>
      </c>
      <c r="D32" s="56"/>
      <c r="E32" s="57" t="s">
        <v>32</v>
      </c>
      <c r="F32" s="56"/>
      <c r="G32" s="56" t="s">
        <v>33</v>
      </c>
      <c r="H32" s="56"/>
      <c r="I32" s="55">
        <v>23</v>
      </c>
      <c r="J32" s="50"/>
    </row>
    <row r="33" spans="1:10" ht="15" customHeight="1" thickBot="1" x14ac:dyDescent="0.3">
      <c r="A33" s="52">
        <v>23</v>
      </c>
      <c r="B33" s="130"/>
      <c r="C33" s="130">
        <f>SUM(C30,C32)</f>
        <v>411073</v>
      </c>
      <c r="D33" s="129">
        <f>SUM(D30:D31)</f>
        <v>440200</v>
      </c>
      <c r="E33" s="54" t="s">
        <v>34</v>
      </c>
      <c r="F33" s="129">
        <f>SUM(F30:F31)</f>
        <v>408600</v>
      </c>
      <c r="G33" s="53">
        <f>SUM(G30:G31)</f>
        <v>64000</v>
      </c>
      <c r="H33" s="53">
        <f>SUM(H30:H31)</f>
        <v>64000</v>
      </c>
      <c r="I33" s="52">
        <v>24</v>
      </c>
      <c r="J33" s="50"/>
    </row>
    <row r="34" spans="1:10" ht="15" customHeight="1" x14ac:dyDescent="0.25">
      <c r="F34" s="51"/>
      <c r="J34" s="50"/>
    </row>
    <row r="35" spans="1:10" ht="15" customHeight="1" x14ac:dyDescent="0.25">
      <c r="E35" s="82"/>
      <c r="F35" s="83"/>
      <c r="J35" s="50"/>
    </row>
    <row r="36" spans="1:10" ht="15" customHeight="1" x14ac:dyDescent="0.25">
      <c r="E36" s="82"/>
      <c r="F36" s="83"/>
      <c r="J36" s="50"/>
    </row>
    <row r="37" spans="1:10" ht="15" customHeight="1" x14ac:dyDescent="0.25">
      <c r="E37" s="84"/>
      <c r="F37" s="83"/>
      <c r="J37" s="50"/>
    </row>
    <row r="38" spans="1:10" ht="15" customHeight="1" x14ac:dyDescent="0.25">
      <c r="J38" s="50"/>
    </row>
    <row r="39" spans="1:10" ht="15" customHeight="1" x14ac:dyDescent="0.25">
      <c r="J39" s="50"/>
    </row>
    <row r="40" spans="1:10" ht="15" customHeight="1" x14ac:dyDescent="0.25">
      <c r="J40" s="50"/>
    </row>
    <row r="41" spans="1:10" ht="15" customHeight="1" x14ac:dyDescent="0.25">
      <c r="J41" s="50"/>
    </row>
    <row r="42" spans="1:10" ht="15.75" customHeight="1" x14ac:dyDescent="0.25">
      <c r="J42" s="50"/>
    </row>
    <row r="43" spans="1:10" ht="19.5" customHeight="1" x14ac:dyDescent="0.25"/>
    <row r="44" spans="1:10" ht="15.75" customHeight="1" x14ac:dyDescent="0.25"/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  <row r="1996" ht="15.75" customHeight="1" x14ac:dyDescent="0.25"/>
    <row r="1997" ht="15.75" customHeight="1" x14ac:dyDescent="0.25"/>
    <row r="1998" ht="15.75" customHeight="1" x14ac:dyDescent="0.25"/>
    <row r="1999" ht="15.75" customHeight="1" x14ac:dyDescent="0.25"/>
    <row r="2000" ht="15.75" customHeight="1" x14ac:dyDescent="0.25"/>
    <row r="2001" ht="15.75" customHeight="1" x14ac:dyDescent="0.25"/>
    <row r="2002" ht="15.75" customHeight="1" x14ac:dyDescent="0.25"/>
    <row r="2003" ht="15.75" customHeight="1" x14ac:dyDescent="0.25"/>
    <row r="2004" ht="15.75" customHeight="1" x14ac:dyDescent="0.25"/>
    <row r="2005" ht="15.75" customHeight="1" x14ac:dyDescent="0.25"/>
    <row r="2006" ht="15.75" customHeight="1" x14ac:dyDescent="0.25"/>
    <row r="2007" ht="15.75" customHeight="1" x14ac:dyDescent="0.25"/>
    <row r="2008" ht="15.75" customHeight="1" x14ac:dyDescent="0.25"/>
    <row r="2009" ht="15.75" customHeight="1" x14ac:dyDescent="0.25"/>
    <row r="2010" ht="15.75" customHeight="1" x14ac:dyDescent="0.25"/>
    <row r="2011" ht="15.75" customHeight="1" x14ac:dyDescent="0.25"/>
    <row r="2012" ht="15.75" customHeight="1" x14ac:dyDescent="0.25"/>
    <row r="2013" ht="15.75" customHeight="1" x14ac:dyDescent="0.25"/>
    <row r="2014" ht="15.75" customHeight="1" x14ac:dyDescent="0.25"/>
    <row r="2015" ht="15.75" customHeight="1" x14ac:dyDescent="0.25"/>
    <row r="2016" ht="15.75" customHeight="1" x14ac:dyDescent="0.25"/>
    <row r="2017" ht="15.75" customHeight="1" x14ac:dyDescent="0.25"/>
    <row r="2018" ht="15.75" customHeight="1" x14ac:dyDescent="0.25"/>
    <row r="2019" ht="15.75" customHeight="1" x14ac:dyDescent="0.25"/>
    <row r="2020" ht="15.75" customHeight="1" x14ac:dyDescent="0.25"/>
    <row r="2021" ht="15.75" customHeight="1" x14ac:dyDescent="0.25"/>
    <row r="2022" ht="15.75" customHeight="1" x14ac:dyDescent="0.25"/>
    <row r="2023" ht="15.75" customHeight="1" x14ac:dyDescent="0.25"/>
    <row r="2024" ht="15.75" customHeight="1" x14ac:dyDescent="0.25"/>
    <row r="2025" ht="15.75" customHeight="1" x14ac:dyDescent="0.25"/>
    <row r="2026" ht="15.75" customHeight="1" x14ac:dyDescent="0.25"/>
    <row r="2027" ht="15.75" customHeight="1" x14ac:dyDescent="0.25"/>
    <row r="2028" ht="15.75" customHeight="1" x14ac:dyDescent="0.25"/>
    <row r="2029" ht="15.75" customHeight="1" x14ac:dyDescent="0.25"/>
    <row r="2030" ht="15.75" customHeight="1" x14ac:dyDescent="0.25"/>
    <row r="2031" ht="15.75" customHeight="1" x14ac:dyDescent="0.25"/>
    <row r="2032" ht="15.75" customHeight="1" x14ac:dyDescent="0.25"/>
    <row r="2033" ht="15.75" customHeight="1" x14ac:dyDescent="0.25"/>
    <row r="2034" ht="15.75" customHeight="1" x14ac:dyDescent="0.25"/>
    <row r="2035" ht="15.75" customHeight="1" x14ac:dyDescent="0.25"/>
    <row r="2036" ht="15.75" customHeight="1" x14ac:dyDescent="0.25"/>
    <row r="2037" ht="15.75" customHeight="1" x14ac:dyDescent="0.25"/>
    <row r="2038" ht="15.75" customHeight="1" x14ac:dyDescent="0.25"/>
    <row r="2039" ht="15.75" customHeight="1" x14ac:dyDescent="0.25"/>
    <row r="2040" ht="15.75" customHeight="1" x14ac:dyDescent="0.25"/>
    <row r="2041" ht="15.75" customHeight="1" x14ac:dyDescent="0.25"/>
    <row r="2042" ht="15.75" customHeight="1" x14ac:dyDescent="0.25"/>
    <row r="2043" ht="15.75" customHeight="1" x14ac:dyDescent="0.25"/>
    <row r="2044" ht="15.75" customHeight="1" x14ac:dyDescent="0.25"/>
    <row r="2045" ht="15.75" customHeight="1" x14ac:dyDescent="0.25"/>
    <row r="2046" ht="15.75" customHeight="1" x14ac:dyDescent="0.25"/>
    <row r="2047" ht="15.75" customHeight="1" x14ac:dyDescent="0.25"/>
    <row r="2048" ht="15.75" customHeight="1" x14ac:dyDescent="0.25"/>
    <row r="2049" ht="15.75" customHeight="1" x14ac:dyDescent="0.25"/>
    <row r="2050" ht="15.75" customHeight="1" x14ac:dyDescent="0.25"/>
    <row r="2051" ht="15.75" customHeight="1" x14ac:dyDescent="0.25"/>
    <row r="2052" ht="15.75" customHeight="1" x14ac:dyDescent="0.25"/>
    <row r="2053" ht="15.75" customHeight="1" x14ac:dyDescent="0.25"/>
    <row r="2054" ht="15.75" customHeight="1" x14ac:dyDescent="0.25"/>
    <row r="2055" ht="15.75" customHeight="1" x14ac:dyDescent="0.25"/>
    <row r="2056" ht="15.75" customHeight="1" x14ac:dyDescent="0.25"/>
    <row r="2057" ht="15.75" customHeight="1" x14ac:dyDescent="0.25"/>
    <row r="2058" ht="15.75" customHeight="1" x14ac:dyDescent="0.25"/>
    <row r="2059" ht="15.75" customHeight="1" x14ac:dyDescent="0.25"/>
    <row r="2060" ht="15.75" customHeight="1" x14ac:dyDescent="0.25"/>
    <row r="2061" ht="15.75" customHeight="1" x14ac:dyDescent="0.25"/>
    <row r="2062" ht="15.75" customHeight="1" x14ac:dyDescent="0.25"/>
    <row r="2063" ht="15.75" customHeight="1" x14ac:dyDescent="0.25"/>
    <row r="2064" ht="15.75" customHeight="1" x14ac:dyDescent="0.25"/>
    <row r="2065" ht="15.75" customHeight="1" x14ac:dyDescent="0.25"/>
    <row r="2066" ht="15.75" customHeight="1" x14ac:dyDescent="0.25"/>
    <row r="2067" ht="15.75" customHeight="1" x14ac:dyDescent="0.25"/>
    <row r="2068" ht="15.75" customHeight="1" x14ac:dyDescent="0.25"/>
    <row r="2069" ht="15.75" customHeight="1" x14ac:dyDescent="0.25"/>
    <row r="2070" ht="15.75" customHeight="1" x14ac:dyDescent="0.25"/>
    <row r="2071" ht="15.75" customHeight="1" x14ac:dyDescent="0.25"/>
    <row r="2072" ht="15.75" customHeight="1" x14ac:dyDescent="0.25"/>
    <row r="2073" ht="15.75" customHeight="1" x14ac:dyDescent="0.25"/>
    <row r="2074" ht="15.75" customHeight="1" x14ac:dyDescent="0.25"/>
    <row r="2075" ht="15.75" customHeight="1" x14ac:dyDescent="0.25"/>
    <row r="2076" ht="15.75" customHeight="1" x14ac:dyDescent="0.25"/>
    <row r="2077" ht="15.75" customHeight="1" x14ac:dyDescent="0.25"/>
    <row r="2078" ht="15.75" customHeight="1" x14ac:dyDescent="0.25"/>
    <row r="2079" ht="15.75" customHeight="1" x14ac:dyDescent="0.25"/>
    <row r="2080" ht="15.75" customHeight="1" x14ac:dyDescent="0.25"/>
    <row r="2081" ht="15.75" customHeight="1" x14ac:dyDescent="0.25"/>
    <row r="2082" ht="15.75" customHeight="1" x14ac:dyDescent="0.25"/>
    <row r="2083" ht="15.75" customHeight="1" x14ac:dyDescent="0.25"/>
    <row r="2084" ht="15.75" customHeight="1" x14ac:dyDescent="0.25"/>
    <row r="2085" ht="15.75" customHeight="1" x14ac:dyDescent="0.25"/>
    <row r="2086" ht="15.75" customHeight="1" x14ac:dyDescent="0.25"/>
    <row r="2087" ht="15.75" customHeight="1" x14ac:dyDescent="0.25"/>
    <row r="2088" ht="15.75" customHeight="1" x14ac:dyDescent="0.25"/>
    <row r="2089" ht="15.75" customHeight="1" x14ac:dyDescent="0.25"/>
    <row r="2090" ht="15.75" customHeight="1" x14ac:dyDescent="0.25"/>
    <row r="2091" ht="15.75" customHeight="1" x14ac:dyDescent="0.25"/>
    <row r="2092" ht="15.75" customHeight="1" x14ac:dyDescent="0.25"/>
    <row r="2093" ht="15.75" customHeight="1" x14ac:dyDescent="0.25"/>
    <row r="2094" ht="15.75" customHeight="1" x14ac:dyDescent="0.25"/>
    <row r="2095" ht="15.75" customHeight="1" x14ac:dyDescent="0.25"/>
    <row r="2096" ht="15.75" customHeight="1" x14ac:dyDescent="0.25"/>
    <row r="2097" ht="15.75" customHeight="1" x14ac:dyDescent="0.25"/>
    <row r="2098" ht="15.75" customHeight="1" x14ac:dyDescent="0.25"/>
    <row r="2099" ht="15.75" customHeight="1" x14ac:dyDescent="0.25"/>
    <row r="2100" ht="15.75" customHeight="1" x14ac:dyDescent="0.25"/>
    <row r="2101" ht="15.75" customHeight="1" x14ac:dyDescent="0.25"/>
    <row r="2102" ht="15.75" customHeight="1" x14ac:dyDescent="0.25"/>
    <row r="2103" ht="15.75" customHeight="1" x14ac:dyDescent="0.25"/>
    <row r="2104" ht="15.75" customHeight="1" x14ac:dyDescent="0.25"/>
    <row r="2105" ht="15.75" customHeight="1" x14ac:dyDescent="0.25"/>
    <row r="2106" ht="15.75" customHeight="1" x14ac:dyDescent="0.25"/>
    <row r="2107" ht="15.75" customHeight="1" x14ac:dyDescent="0.25"/>
    <row r="2108" ht="15.75" customHeight="1" x14ac:dyDescent="0.25"/>
    <row r="2109" ht="15.75" customHeight="1" x14ac:dyDescent="0.25"/>
    <row r="2110" ht="15.75" customHeight="1" x14ac:dyDescent="0.25"/>
    <row r="2111" ht="15.75" customHeight="1" x14ac:dyDescent="0.25"/>
    <row r="2112" ht="15.75" customHeight="1" x14ac:dyDescent="0.25"/>
    <row r="2113" ht="15.75" customHeight="1" x14ac:dyDescent="0.25"/>
    <row r="2114" ht="15.75" customHeight="1" x14ac:dyDescent="0.25"/>
    <row r="2115" ht="15.75" customHeight="1" x14ac:dyDescent="0.25"/>
    <row r="2116" ht="15.75" customHeight="1" x14ac:dyDescent="0.25"/>
    <row r="2117" ht="15.75" customHeight="1" x14ac:dyDescent="0.25"/>
    <row r="2118" ht="15.75" customHeight="1" x14ac:dyDescent="0.25"/>
    <row r="2119" ht="15.75" customHeight="1" x14ac:dyDescent="0.25"/>
    <row r="2120" ht="15.75" customHeight="1" x14ac:dyDescent="0.25"/>
    <row r="2121" ht="15.75" customHeight="1" x14ac:dyDescent="0.25"/>
    <row r="2122" ht="15.75" customHeight="1" x14ac:dyDescent="0.25"/>
    <row r="2123" ht="15.75" customHeight="1" x14ac:dyDescent="0.25"/>
    <row r="2124" ht="15.75" customHeight="1" x14ac:dyDescent="0.25"/>
    <row r="2125" ht="15.75" customHeight="1" x14ac:dyDescent="0.25"/>
    <row r="2126" ht="15.75" customHeight="1" x14ac:dyDescent="0.25"/>
    <row r="2127" ht="15.75" customHeight="1" x14ac:dyDescent="0.25"/>
    <row r="2128" ht="15.75" customHeight="1" x14ac:dyDescent="0.25"/>
    <row r="2129" ht="15.75" customHeight="1" x14ac:dyDescent="0.25"/>
    <row r="2130" ht="15.75" customHeight="1" x14ac:dyDescent="0.25"/>
    <row r="2131" ht="15.75" customHeight="1" x14ac:dyDescent="0.25"/>
    <row r="2132" ht="15.75" customHeight="1" x14ac:dyDescent="0.25"/>
    <row r="2133" ht="15.75" customHeight="1" x14ac:dyDescent="0.25"/>
    <row r="2134" ht="15.75" customHeight="1" x14ac:dyDescent="0.25"/>
    <row r="2135" ht="15.75" customHeight="1" x14ac:dyDescent="0.25"/>
    <row r="2136" ht="15.75" customHeight="1" x14ac:dyDescent="0.25"/>
    <row r="2137" ht="15.75" customHeight="1" x14ac:dyDescent="0.25"/>
    <row r="2138" ht="15.75" customHeight="1" x14ac:dyDescent="0.25"/>
    <row r="2139" ht="15.75" customHeight="1" x14ac:dyDescent="0.25"/>
    <row r="2140" ht="15.75" customHeight="1" x14ac:dyDescent="0.25"/>
    <row r="2141" ht="15.75" customHeight="1" x14ac:dyDescent="0.25"/>
    <row r="2142" ht="15.75" customHeight="1" x14ac:dyDescent="0.25"/>
    <row r="2143" ht="15.75" customHeight="1" x14ac:dyDescent="0.25"/>
    <row r="2144" ht="15.75" customHeight="1" x14ac:dyDescent="0.25"/>
    <row r="2145" ht="15.75" customHeight="1" x14ac:dyDescent="0.25"/>
    <row r="2146" ht="15.75" customHeight="1" x14ac:dyDescent="0.25"/>
    <row r="2147" ht="15.75" customHeight="1" x14ac:dyDescent="0.25"/>
    <row r="2148" ht="15.75" customHeight="1" x14ac:dyDescent="0.25"/>
    <row r="2149" ht="15.75" customHeight="1" x14ac:dyDescent="0.25"/>
    <row r="2150" ht="15.75" customHeight="1" x14ac:dyDescent="0.25"/>
    <row r="2151" ht="15.75" customHeight="1" x14ac:dyDescent="0.25"/>
    <row r="2152" ht="15.75" customHeight="1" x14ac:dyDescent="0.25"/>
    <row r="2153" ht="15.75" customHeight="1" x14ac:dyDescent="0.25"/>
    <row r="2154" ht="15.75" customHeight="1" x14ac:dyDescent="0.25"/>
    <row r="2155" ht="15.75" customHeight="1" x14ac:dyDescent="0.25"/>
    <row r="2156" ht="15.75" customHeight="1" x14ac:dyDescent="0.25"/>
    <row r="2157" ht="15.75" customHeight="1" x14ac:dyDescent="0.25"/>
    <row r="2158" ht="15.75" customHeight="1" x14ac:dyDescent="0.25"/>
    <row r="2159" ht="15.75" customHeight="1" x14ac:dyDescent="0.25"/>
    <row r="2160" ht="15.75" customHeight="1" x14ac:dyDescent="0.25"/>
    <row r="2161" ht="15.75" customHeight="1" x14ac:dyDescent="0.25"/>
    <row r="2162" ht="15.75" customHeight="1" x14ac:dyDescent="0.25"/>
    <row r="2163" ht="15.75" customHeight="1" x14ac:dyDescent="0.25"/>
    <row r="2164" ht="15.75" customHeight="1" x14ac:dyDescent="0.25"/>
    <row r="2165" ht="15.75" customHeight="1" x14ac:dyDescent="0.25"/>
    <row r="2166" ht="15.75" customHeight="1" x14ac:dyDescent="0.25"/>
    <row r="2167" ht="15.75" customHeight="1" x14ac:dyDescent="0.25"/>
    <row r="2168" ht="15.75" customHeight="1" x14ac:dyDescent="0.25"/>
    <row r="2169" ht="15.75" customHeight="1" x14ac:dyDescent="0.25"/>
    <row r="2170" ht="15.75" customHeight="1" x14ac:dyDescent="0.25"/>
    <row r="2171" ht="15.75" customHeight="1" x14ac:dyDescent="0.25"/>
    <row r="2172" ht="15.75" customHeight="1" x14ac:dyDescent="0.25"/>
    <row r="2173" ht="15.75" customHeight="1" x14ac:dyDescent="0.25"/>
    <row r="2174" ht="15.75" customHeight="1" x14ac:dyDescent="0.25"/>
    <row r="2175" ht="15.75" customHeight="1" x14ac:dyDescent="0.25"/>
    <row r="2176" ht="15.75" customHeight="1" x14ac:dyDescent="0.25"/>
    <row r="2177" ht="15.75" customHeight="1" x14ac:dyDescent="0.25"/>
    <row r="2178" ht="15.75" customHeight="1" x14ac:dyDescent="0.25"/>
    <row r="2179" ht="15.75" customHeight="1" x14ac:dyDescent="0.25"/>
    <row r="2180" ht="15.75" customHeight="1" x14ac:dyDescent="0.25"/>
    <row r="2181" ht="15.75" customHeight="1" x14ac:dyDescent="0.25"/>
    <row r="2182" ht="15.75" customHeight="1" x14ac:dyDescent="0.25"/>
    <row r="2183" ht="15.75" customHeight="1" x14ac:dyDescent="0.25"/>
    <row r="2184" ht="15.75" customHeight="1" x14ac:dyDescent="0.25"/>
    <row r="2185" ht="15.75" customHeight="1" x14ac:dyDescent="0.25"/>
    <row r="2186" ht="15.75" customHeight="1" x14ac:dyDescent="0.25"/>
    <row r="2187" ht="15.75" customHeight="1" x14ac:dyDescent="0.25"/>
    <row r="2188" ht="15.75" customHeight="1" x14ac:dyDescent="0.25"/>
    <row r="2189" ht="15.75" customHeight="1" x14ac:dyDescent="0.25"/>
    <row r="2190" ht="15.75" customHeight="1" x14ac:dyDescent="0.25"/>
    <row r="2191" ht="15.75" customHeight="1" x14ac:dyDescent="0.25"/>
    <row r="2192" ht="15.75" customHeight="1" x14ac:dyDescent="0.25"/>
    <row r="2193" ht="15.75" customHeight="1" x14ac:dyDescent="0.25"/>
    <row r="2194" ht="15.75" customHeight="1" x14ac:dyDescent="0.25"/>
    <row r="2195" ht="15.75" customHeight="1" x14ac:dyDescent="0.25"/>
    <row r="2196" ht="15.75" customHeight="1" x14ac:dyDescent="0.25"/>
    <row r="2197" ht="15.75" customHeight="1" x14ac:dyDescent="0.25"/>
    <row r="2198" ht="15.75" customHeight="1" x14ac:dyDescent="0.25"/>
    <row r="2199" ht="15.75" customHeight="1" x14ac:dyDescent="0.25"/>
    <row r="2200" ht="15.75" customHeight="1" x14ac:dyDescent="0.25"/>
    <row r="2201" ht="15.75" customHeight="1" x14ac:dyDescent="0.25"/>
    <row r="2202" ht="15.75" customHeight="1" x14ac:dyDescent="0.25"/>
    <row r="2203" ht="15.75" customHeight="1" x14ac:dyDescent="0.25"/>
    <row r="2204" ht="15.75" customHeight="1" x14ac:dyDescent="0.25"/>
    <row r="2205" ht="15.75" customHeight="1" x14ac:dyDescent="0.25"/>
    <row r="2206" ht="15.75" customHeight="1" x14ac:dyDescent="0.25"/>
    <row r="2207" ht="15.75" customHeight="1" x14ac:dyDescent="0.25"/>
    <row r="2208" ht="15.75" customHeight="1" x14ac:dyDescent="0.25"/>
    <row r="2209" ht="15.75" customHeight="1" x14ac:dyDescent="0.25"/>
    <row r="2210" ht="15.75" customHeight="1" x14ac:dyDescent="0.25"/>
    <row r="2211" ht="15.75" customHeight="1" x14ac:dyDescent="0.25"/>
    <row r="2212" ht="15.75" customHeight="1" x14ac:dyDescent="0.25"/>
    <row r="2213" ht="15.75" customHeight="1" x14ac:dyDescent="0.25"/>
    <row r="2214" ht="15.75" customHeight="1" x14ac:dyDescent="0.25"/>
    <row r="2215" ht="15.75" customHeight="1" x14ac:dyDescent="0.25"/>
    <row r="2216" ht="15.75" customHeight="1" x14ac:dyDescent="0.25"/>
    <row r="2217" ht="15.75" customHeight="1" x14ac:dyDescent="0.25"/>
    <row r="2218" ht="15.75" customHeight="1" x14ac:dyDescent="0.25"/>
    <row r="2219" ht="15.75" customHeight="1" x14ac:dyDescent="0.25"/>
    <row r="2220" ht="15.75" customHeight="1" x14ac:dyDescent="0.25"/>
    <row r="2221" ht="15.75" customHeight="1" x14ac:dyDescent="0.25"/>
    <row r="2222" ht="15.75" customHeight="1" x14ac:dyDescent="0.25"/>
    <row r="2223" ht="15.75" customHeight="1" x14ac:dyDescent="0.25"/>
    <row r="2224" ht="15.75" customHeight="1" x14ac:dyDescent="0.25"/>
    <row r="2225" ht="15.75" customHeight="1" x14ac:dyDescent="0.25"/>
    <row r="2226" ht="15.75" customHeight="1" x14ac:dyDescent="0.25"/>
    <row r="2227" ht="15.75" customHeight="1" x14ac:dyDescent="0.25"/>
    <row r="2228" ht="15.75" customHeight="1" x14ac:dyDescent="0.25"/>
    <row r="2229" ht="15.75" customHeight="1" x14ac:dyDescent="0.25"/>
    <row r="2230" ht="15.75" customHeight="1" x14ac:dyDescent="0.25"/>
    <row r="2231" ht="15.75" customHeight="1" x14ac:dyDescent="0.25"/>
    <row r="2232" ht="15.75" customHeight="1" x14ac:dyDescent="0.25"/>
    <row r="2233" ht="15.75" customHeight="1" x14ac:dyDescent="0.25"/>
    <row r="2234" ht="15.75" customHeight="1" x14ac:dyDescent="0.25"/>
    <row r="2235" ht="15.75" customHeight="1" x14ac:dyDescent="0.25"/>
    <row r="2236" ht="15.75" customHeight="1" x14ac:dyDescent="0.25"/>
    <row r="2237" ht="15.75" customHeight="1" x14ac:dyDescent="0.25"/>
    <row r="2238" ht="15.75" customHeight="1" x14ac:dyDescent="0.25"/>
    <row r="2239" ht="15.75" customHeight="1" x14ac:dyDescent="0.25"/>
    <row r="2240" ht="15.75" customHeight="1" x14ac:dyDescent="0.25"/>
    <row r="2241" ht="15.75" customHeight="1" x14ac:dyDescent="0.25"/>
    <row r="2242" ht="15.75" customHeight="1" x14ac:dyDescent="0.25"/>
    <row r="2243" ht="15.75" customHeight="1" x14ac:dyDescent="0.25"/>
    <row r="2244" ht="15.75" customHeight="1" x14ac:dyDescent="0.25"/>
    <row r="2245" ht="15.75" customHeight="1" x14ac:dyDescent="0.25"/>
    <row r="2246" ht="15.75" customHeight="1" x14ac:dyDescent="0.25"/>
    <row r="2247" ht="15.75" customHeight="1" x14ac:dyDescent="0.25"/>
    <row r="2248" ht="15.75" customHeight="1" x14ac:dyDescent="0.25"/>
    <row r="2249" ht="15.75" customHeight="1" x14ac:dyDescent="0.25"/>
    <row r="2250" ht="15.75" customHeight="1" x14ac:dyDescent="0.25"/>
    <row r="2251" ht="15.75" customHeight="1" x14ac:dyDescent="0.25"/>
    <row r="2252" ht="15.75" customHeight="1" x14ac:dyDescent="0.25"/>
    <row r="2253" ht="15.75" customHeight="1" x14ac:dyDescent="0.25"/>
    <row r="2254" ht="15.75" customHeight="1" x14ac:dyDescent="0.25"/>
    <row r="2255" ht="15.75" customHeight="1" x14ac:dyDescent="0.25"/>
    <row r="2256" ht="15.75" customHeight="1" x14ac:dyDescent="0.25"/>
    <row r="2257" ht="15.75" customHeight="1" x14ac:dyDescent="0.25"/>
    <row r="2258" ht="15.75" customHeight="1" x14ac:dyDescent="0.25"/>
    <row r="2259" ht="15.75" customHeight="1" x14ac:dyDescent="0.25"/>
    <row r="2260" ht="15.75" customHeight="1" x14ac:dyDescent="0.25"/>
    <row r="2261" ht="15.75" customHeight="1" x14ac:dyDescent="0.25"/>
    <row r="2262" ht="15.75" customHeight="1" x14ac:dyDescent="0.25"/>
    <row r="2263" ht="15.75" customHeight="1" x14ac:dyDescent="0.25"/>
    <row r="2264" ht="15.75" customHeight="1" x14ac:dyDescent="0.25"/>
    <row r="2265" ht="15.75" customHeight="1" x14ac:dyDescent="0.25"/>
    <row r="2266" ht="15.75" customHeight="1" x14ac:dyDescent="0.25"/>
    <row r="2267" ht="15.75" customHeight="1" x14ac:dyDescent="0.25"/>
    <row r="2268" ht="15.75" customHeight="1" x14ac:dyDescent="0.25"/>
    <row r="2269" ht="15.75" customHeight="1" x14ac:dyDescent="0.25"/>
    <row r="2270" ht="15.75" customHeight="1" x14ac:dyDescent="0.25"/>
    <row r="2271" ht="15.75" customHeight="1" x14ac:dyDescent="0.25"/>
    <row r="2272" ht="15.75" customHeight="1" x14ac:dyDescent="0.25"/>
    <row r="2273" ht="15.75" customHeight="1" x14ac:dyDescent="0.25"/>
    <row r="2274" ht="15.75" customHeight="1" x14ac:dyDescent="0.25"/>
    <row r="2275" ht="15.75" customHeight="1" x14ac:dyDescent="0.25"/>
    <row r="2276" ht="15.75" customHeight="1" x14ac:dyDescent="0.25"/>
    <row r="2277" ht="15.75" customHeight="1" x14ac:dyDescent="0.25"/>
    <row r="2278" ht="15.75" customHeight="1" x14ac:dyDescent="0.25"/>
    <row r="2279" ht="15.75" customHeight="1" x14ac:dyDescent="0.25"/>
    <row r="2280" ht="15.75" customHeight="1" x14ac:dyDescent="0.25"/>
    <row r="2281" ht="15.75" customHeight="1" x14ac:dyDescent="0.25"/>
    <row r="2282" ht="15.75" customHeight="1" x14ac:dyDescent="0.25"/>
    <row r="2283" ht="15.75" customHeight="1" x14ac:dyDescent="0.25"/>
    <row r="2284" ht="15.75" customHeight="1" x14ac:dyDescent="0.25"/>
    <row r="2285" ht="15.75" customHeight="1" x14ac:dyDescent="0.25"/>
    <row r="2286" ht="15.75" customHeight="1" x14ac:dyDescent="0.25"/>
    <row r="2287" ht="15.75" customHeight="1" x14ac:dyDescent="0.25"/>
    <row r="2288" ht="15.75" hidden="1" customHeight="1" x14ac:dyDescent="0.25"/>
    <row r="2289" ht="15.75" customHeight="1" x14ac:dyDescent="0.25"/>
    <row r="2290" ht="15.75" customHeight="1" x14ac:dyDescent="0.25"/>
    <row r="2291" ht="15.75" customHeight="1" x14ac:dyDescent="0.25"/>
    <row r="2292" ht="15.75" customHeight="1" x14ac:dyDescent="0.25"/>
  </sheetData>
  <mergeCells count="20">
    <mergeCell ref="I5:I8"/>
    <mergeCell ref="G2:H2"/>
    <mergeCell ref="G1:H1"/>
    <mergeCell ref="H6:H8"/>
    <mergeCell ref="F6:F8"/>
    <mergeCell ref="G6:G8"/>
    <mergeCell ref="B1:C1"/>
    <mergeCell ref="B2:C2"/>
    <mergeCell ref="B3:C3"/>
    <mergeCell ref="B4:C4"/>
    <mergeCell ref="F4:H4"/>
    <mergeCell ref="F3:H3"/>
    <mergeCell ref="A5:A8"/>
    <mergeCell ref="B7:B8"/>
    <mergeCell ref="F5:H5"/>
    <mergeCell ref="B5:D5"/>
    <mergeCell ref="B6:C6"/>
    <mergeCell ref="C7:C8"/>
    <mergeCell ref="D6:D8"/>
    <mergeCell ref="E5:E8"/>
  </mergeCells>
  <printOptions horizontalCentered="1"/>
  <pageMargins left="0.24" right="0.33" top="0.26" bottom="0.25" header="0.17" footer="0"/>
  <pageSetup scale="96" orientation="landscape" r:id="rId1"/>
  <headerFooter>
    <oddHeader>&amp;L&amp;C&amp;R</oddHeader>
    <oddFooter>&amp;L&amp;C&amp;RPage _______</oddFooter>
    <evenHeader>&amp;L&amp;C&amp;R</evenHeader>
    <evenFooter>&amp;L&amp;C&amp;RPage _______</even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topLeftCell="B1" zoomScaleNormal="100" zoomScaleSheetLayoutView="120" workbookViewId="0">
      <selection activeCell="J26" sqref="J26"/>
    </sheetView>
  </sheetViews>
  <sheetFormatPr defaultRowHeight="12.75" x14ac:dyDescent="0.2"/>
  <cols>
    <col min="1" max="1" width="2.7109375" customWidth="1"/>
    <col min="2" max="4" width="11.7109375" customWidth="1"/>
    <col min="5" max="5" width="14.7109375" customWidth="1"/>
    <col min="6" max="6" width="37.42578125" customWidth="1"/>
    <col min="7" max="7" width="17.5703125" customWidth="1"/>
    <col min="8" max="8" width="8.85546875" customWidth="1"/>
    <col min="9" max="9" width="5.7109375" customWidth="1"/>
    <col min="10" max="12" width="11.7109375" customWidth="1"/>
    <col min="13" max="13" width="2.7109375" customWidth="1"/>
    <col min="15" max="15" width="12.28515625" style="22" bestFit="1" customWidth="1"/>
  </cols>
  <sheetData>
    <row r="1" spans="1:15" ht="18" x14ac:dyDescent="0.25">
      <c r="B1" s="165"/>
      <c r="C1" s="165"/>
      <c r="D1" s="165"/>
      <c r="E1" s="168" t="s">
        <v>35</v>
      </c>
      <c r="F1" s="169"/>
      <c r="G1" s="169"/>
      <c r="H1" s="165"/>
      <c r="I1" s="165"/>
      <c r="J1" s="165"/>
      <c r="K1" s="165"/>
      <c r="L1" s="165"/>
      <c r="M1" s="165"/>
    </row>
    <row r="2" spans="1:15" x14ac:dyDescent="0.2">
      <c r="B2" s="166" t="s">
        <v>0</v>
      </c>
      <c r="C2" s="167"/>
      <c r="D2" s="167"/>
      <c r="E2" s="170" t="s">
        <v>22</v>
      </c>
      <c r="F2" s="170"/>
      <c r="G2" s="170"/>
      <c r="H2" s="165"/>
      <c r="I2" s="165"/>
      <c r="J2" s="165"/>
      <c r="K2" s="165"/>
      <c r="L2" s="165"/>
      <c r="M2" s="165"/>
    </row>
    <row r="3" spans="1:15" ht="15.75" x14ac:dyDescent="0.25">
      <c r="B3" s="166" t="s">
        <v>36</v>
      </c>
      <c r="C3" s="167"/>
      <c r="D3" s="167"/>
      <c r="E3" s="171" t="s">
        <v>3</v>
      </c>
      <c r="F3" s="171"/>
      <c r="G3" s="171"/>
      <c r="H3" s="173" t="s">
        <v>37</v>
      </c>
      <c r="I3" s="173"/>
      <c r="J3" s="173"/>
      <c r="K3" s="173"/>
      <c r="L3" s="173"/>
      <c r="M3" s="173"/>
    </row>
    <row r="4" spans="1:15" x14ac:dyDescent="0.2">
      <c r="B4" s="165"/>
      <c r="C4" s="165"/>
      <c r="D4" s="165"/>
      <c r="E4" s="172"/>
      <c r="F4" s="172"/>
      <c r="G4" s="172"/>
      <c r="H4" s="165"/>
      <c r="I4" s="165"/>
      <c r="J4" s="165"/>
      <c r="K4" s="165"/>
      <c r="L4" s="165"/>
      <c r="M4" s="165"/>
    </row>
    <row r="5" spans="1:15" x14ac:dyDescent="0.2">
      <c r="A5" s="184"/>
      <c r="B5" s="197" t="s">
        <v>6</v>
      </c>
      <c r="C5" s="197"/>
      <c r="D5" s="198"/>
      <c r="E5" s="187" t="s">
        <v>38</v>
      </c>
      <c r="F5" s="175"/>
      <c r="G5" s="188"/>
      <c r="H5" s="192" t="s">
        <v>39</v>
      </c>
      <c r="I5" s="194" t="s">
        <v>40</v>
      </c>
      <c r="J5" s="174" t="s">
        <v>8</v>
      </c>
      <c r="K5" s="175"/>
      <c r="L5" s="175"/>
      <c r="M5" s="184"/>
    </row>
    <row r="6" spans="1:15" x14ac:dyDescent="0.2">
      <c r="A6" s="185"/>
      <c r="B6" s="195" t="s">
        <v>9</v>
      </c>
      <c r="C6" s="196"/>
      <c r="D6" s="154" t="s">
        <v>10</v>
      </c>
      <c r="E6" s="189"/>
      <c r="F6" s="190"/>
      <c r="G6" s="191"/>
      <c r="H6" s="193"/>
      <c r="I6" s="185"/>
      <c r="J6" s="176"/>
      <c r="K6" s="177"/>
      <c r="L6" s="177"/>
      <c r="M6" s="185"/>
    </row>
    <row r="7" spans="1:15" ht="12.75" customHeight="1" x14ac:dyDescent="0.2">
      <c r="A7" s="185"/>
      <c r="B7" s="202" t="s">
        <v>41</v>
      </c>
      <c r="C7" s="145" t="s">
        <v>15</v>
      </c>
      <c r="D7" s="155"/>
      <c r="E7" s="189"/>
      <c r="F7" s="190"/>
      <c r="G7" s="191"/>
      <c r="H7" s="193"/>
      <c r="I7" s="185"/>
      <c r="J7" s="138" t="s">
        <v>42</v>
      </c>
      <c r="K7" s="138" t="s">
        <v>43</v>
      </c>
      <c r="L7" s="2" t="s">
        <v>44</v>
      </c>
      <c r="M7" s="185"/>
    </row>
    <row r="8" spans="1:15" x14ac:dyDescent="0.2">
      <c r="A8" s="186"/>
      <c r="B8" s="203"/>
      <c r="C8" s="204"/>
      <c r="D8" s="155"/>
      <c r="E8" s="189"/>
      <c r="F8" s="190"/>
      <c r="G8" s="191"/>
      <c r="H8" s="193"/>
      <c r="I8" s="185"/>
      <c r="J8" s="3" t="s">
        <v>45</v>
      </c>
      <c r="K8" s="3" t="s">
        <v>46</v>
      </c>
      <c r="L8" s="4" t="s">
        <v>47</v>
      </c>
      <c r="M8" s="186"/>
    </row>
    <row r="9" spans="1:15" ht="15" customHeight="1" x14ac:dyDescent="0.2">
      <c r="B9" s="7"/>
      <c r="C9" s="100"/>
      <c r="D9" s="100"/>
      <c r="E9" s="199" t="s">
        <v>48</v>
      </c>
      <c r="F9" s="200"/>
      <c r="G9" s="201"/>
      <c r="H9" s="101"/>
      <c r="I9" s="102"/>
      <c r="J9" s="102"/>
      <c r="K9" s="1"/>
      <c r="L9" s="1"/>
      <c r="M9" s="1">
        <v>1</v>
      </c>
    </row>
    <row r="10" spans="1:15" ht="15" customHeight="1" x14ac:dyDescent="0.2">
      <c r="B10" s="7"/>
      <c r="C10" s="100"/>
      <c r="D10" s="100"/>
      <c r="E10" s="103" t="s">
        <v>49</v>
      </c>
      <c r="F10" s="139"/>
      <c r="G10" s="140"/>
      <c r="H10" s="101"/>
      <c r="I10" s="102"/>
      <c r="J10" s="102"/>
      <c r="K10" s="1"/>
      <c r="L10" s="126"/>
      <c r="M10" s="1">
        <v>2</v>
      </c>
      <c r="O10" s="23" t="s">
        <v>33</v>
      </c>
    </row>
    <row r="11" spans="1:15" ht="15" customHeight="1" x14ac:dyDescent="0.2">
      <c r="B11" s="11">
        <v>45028.345000000001</v>
      </c>
      <c r="C11" s="104">
        <v>66100</v>
      </c>
      <c r="D11" s="105">
        <v>69075</v>
      </c>
      <c r="E11" s="137" t="s">
        <v>50</v>
      </c>
      <c r="F11" s="106"/>
      <c r="G11" s="107"/>
      <c r="H11" s="108">
        <v>1</v>
      </c>
      <c r="I11" s="14"/>
      <c r="J11" s="109">
        <v>71600</v>
      </c>
      <c r="K11" s="109">
        <v>71600</v>
      </c>
      <c r="L11" s="109">
        <v>71600</v>
      </c>
      <c r="M11" s="123">
        <v>3</v>
      </c>
    </row>
    <row r="12" spans="1:15" ht="15" customHeight="1" x14ac:dyDescent="0.2">
      <c r="B12" s="11">
        <v>45028</v>
      </c>
      <c r="C12" s="104">
        <v>66100</v>
      </c>
      <c r="D12" s="105">
        <v>69736</v>
      </c>
      <c r="E12" s="137" t="s">
        <v>51</v>
      </c>
      <c r="F12" s="106"/>
      <c r="G12" s="107"/>
      <c r="H12" s="110">
        <v>1</v>
      </c>
      <c r="I12" s="14"/>
      <c r="J12" s="109">
        <v>72250</v>
      </c>
      <c r="K12" s="109">
        <v>72250</v>
      </c>
      <c r="L12" s="109">
        <v>72250</v>
      </c>
      <c r="M12" s="123">
        <v>4</v>
      </c>
    </row>
    <row r="13" spans="1:15" ht="15" customHeight="1" x14ac:dyDescent="0.2">
      <c r="B13" s="11">
        <v>6114.18</v>
      </c>
      <c r="C13" s="104">
        <v>29158</v>
      </c>
      <c r="D13" s="105">
        <v>50000</v>
      </c>
      <c r="E13" s="137" t="s">
        <v>52</v>
      </c>
      <c r="F13" s="106"/>
      <c r="G13" s="107"/>
      <c r="H13" s="110">
        <v>0.75</v>
      </c>
      <c r="I13" s="14"/>
      <c r="J13" s="109">
        <v>43000</v>
      </c>
      <c r="K13" s="109">
        <v>43000</v>
      </c>
      <c r="L13" s="109">
        <v>43000</v>
      </c>
      <c r="M13" s="123">
        <v>5</v>
      </c>
    </row>
    <row r="14" spans="1:15" ht="15" customHeight="1" x14ac:dyDescent="0.2">
      <c r="B14" s="11">
        <v>1763</v>
      </c>
      <c r="C14" s="104">
        <v>4991</v>
      </c>
      <c r="D14" s="105">
        <v>5500</v>
      </c>
      <c r="E14" s="137" t="s">
        <v>53</v>
      </c>
      <c r="F14" s="106"/>
      <c r="G14" s="107"/>
      <c r="H14" s="110"/>
      <c r="I14" s="14"/>
      <c r="J14" s="109">
        <v>6000</v>
      </c>
      <c r="K14" s="109">
        <v>6000</v>
      </c>
      <c r="L14" s="109">
        <v>6000</v>
      </c>
      <c r="M14" s="123">
        <v>6</v>
      </c>
    </row>
    <row r="15" spans="1:15" ht="15" customHeight="1" x14ac:dyDescent="0.2">
      <c r="B15" s="11"/>
      <c r="C15" s="104"/>
      <c r="D15" s="105"/>
      <c r="E15" s="137"/>
      <c r="F15" s="106"/>
      <c r="G15" s="107"/>
      <c r="H15" s="110"/>
      <c r="I15" s="14"/>
      <c r="J15" s="109"/>
      <c r="K15" s="109"/>
      <c r="L15" s="109"/>
      <c r="M15" s="123">
        <v>7</v>
      </c>
    </row>
    <row r="16" spans="1:15" ht="15" customHeight="1" x14ac:dyDescent="0.2">
      <c r="B16" s="11"/>
      <c r="C16" s="104"/>
      <c r="D16" s="105"/>
      <c r="E16" s="103" t="s">
        <v>54</v>
      </c>
      <c r="F16" s="106"/>
      <c r="G16" s="107"/>
      <c r="H16" s="110"/>
      <c r="I16" s="14"/>
      <c r="J16" s="109"/>
      <c r="K16" s="109"/>
      <c r="L16" s="109"/>
      <c r="M16" s="123">
        <v>8</v>
      </c>
    </row>
    <row r="17" spans="2:15" ht="15" customHeight="1" x14ac:dyDescent="0.2">
      <c r="B17" s="11">
        <v>691.5</v>
      </c>
      <c r="C17" s="104">
        <v>0</v>
      </c>
      <c r="D17" s="105">
        <v>0</v>
      </c>
      <c r="E17" s="137" t="s">
        <v>55</v>
      </c>
      <c r="F17" s="106"/>
      <c r="G17" s="107"/>
      <c r="H17" s="110"/>
      <c r="I17" s="14"/>
      <c r="J17" s="109"/>
      <c r="K17" s="109"/>
      <c r="L17" s="109"/>
      <c r="M17" s="123">
        <v>9</v>
      </c>
    </row>
    <row r="18" spans="2:15" ht="15" customHeight="1" x14ac:dyDescent="0.2">
      <c r="B18" s="11">
        <v>1343.5</v>
      </c>
      <c r="C18" s="104">
        <v>0</v>
      </c>
      <c r="D18" s="105">
        <v>0</v>
      </c>
      <c r="E18" s="111" t="s">
        <v>56</v>
      </c>
      <c r="F18" s="112"/>
      <c r="G18" s="113"/>
      <c r="H18" s="110"/>
      <c r="I18" s="14"/>
      <c r="J18" s="109"/>
      <c r="K18" s="109"/>
      <c r="L18" s="109"/>
      <c r="M18" s="124">
        <v>10</v>
      </c>
    </row>
    <row r="19" spans="2:15" ht="15" customHeight="1" x14ac:dyDescent="0.2">
      <c r="B19" s="11"/>
      <c r="C19" s="104"/>
      <c r="D19" s="105"/>
      <c r="E19" s="111"/>
      <c r="F19" s="112"/>
      <c r="G19" s="113"/>
      <c r="H19" s="110"/>
      <c r="I19" s="14"/>
      <c r="J19" s="109"/>
      <c r="K19" s="109"/>
      <c r="L19" s="109"/>
      <c r="M19" s="123">
        <v>11</v>
      </c>
    </row>
    <row r="20" spans="2:15" ht="15" customHeight="1" x14ac:dyDescent="0.2">
      <c r="B20" s="11">
        <v>31895.99</v>
      </c>
      <c r="C20" s="104">
        <v>54751</v>
      </c>
      <c r="D20" s="105">
        <v>69000</v>
      </c>
      <c r="E20" s="137" t="s">
        <v>57</v>
      </c>
      <c r="F20" s="106"/>
      <c r="G20" s="107"/>
      <c r="H20" s="108"/>
      <c r="I20" s="14"/>
      <c r="J20" s="133">
        <v>72000</v>
      </c>
      <c r="K20" s="133">
        <v>72000</v>
      </c>
      <c r="L20" s="133">
        <v>72000</v>
      </c>
      <c r="M20" s="123">
        <v>12</v>
      </c>
    </row>
    <row r="21" spans="2:15" ht="15" customHeight="1" x14ac:dyDescent="0.2">
      <c r="B21" s="11">
        <v>784.61</v>
      </c>
      <c r="C21" s="104">
        <v>0</v>
      </c>
      <c r="D21" s="105">
        <v>0</v>
      </c>
      <c r="E21" s="137" t="s">
        <v>58</v>
      </c>
      <c r="F21" s="106"/>
      <c r="G21" s="107"/>
      <c r="H21" s="108"/>
      <c r="I21" s="14"/>
      <c r="J21" s="109"/>
      <c r="K21" s="109"/>
      <c r="L21" s="109"/>
      <c r="M21" s="123">
        <v>13</v>
      </c>
    </row>
    <row r="22" spans="2:15" ht="15" customHeight="1" x14ac:dyDescent="0.2">
      <c r="B22" s="11"/>
      <c r="C22" s="104"/>
      <c r="D22" s="105"/>
      <c r="E22" s="114"/>
      <c r="F22" s="115"/>
      <c r="G22" s="116"/>
      <c r="H22" s="108"/>
      <c r="I22" s="14"/>
      <c r="J22" s="109"/>
      <c r="K22" s="109"/>
      <c r="L22" s="109"/>
      <c r="M22" s="123">
        <v>14</v>
      </c>
    </row>
    <row r="23" spans="2:15" ht="15" customHeight="1" x14ac:dyDescent="0.2">
      <c r="B23" s="11">
        <v>48.86</v>
      </c>
      <c r="C23" s="104">
        <v>65</v>
      </c>
      <c r="D23" s="105">
        <v>7200</v>
      </c>
      <c r="E23" s="114" t="s">
        <v>59</v>
      </c>
      <c r="F23" s="115"/>
      <c r="G23" s="116"/>
      <c r="H23" s="108"/>
      <c r="I23" s="14"/>
      <c r="J23" s="109">
        <v>7400</v>
      </c>
      <c r="K23" s="109">
        <v>7400</v>
      </c>
      <c r="L23" s="109">
        <v>7400</v>
      </c>
      <c r="M23" s="123">
        <v>15</v>
      </c>
      <c r="O23" s="24"/>
    </row>
    <row r="24" spans="2:15" s="8" customFormat="1" ht="15" customHeight="1" x14ac:dyDescent="0.2">
      <c r="B24" s="11">
        <v>7647.57</v>
      </c>
      <c r="C24" s="104">
        <v>12627</v>
      </c>
      <c r="D24" s="105">
        <v>13000</v>
      </c>
      <c r="E24" s="137" t="s">
        <v>60</v>
      </c>
      <c r="F24" s="106"/>
      <c r="G24" s="107"/>
      <c r="H24" s="108"/>
      <c r="I24" s="14"/>
      <c r="J24" s="133">
        <v>14500</v>
      </c>
      <c r="K24" s="133">
        <v>14500</v>
      </c>
      <c r="L24" s="133">
        <v>14500</v>
      </c>
      <c r="M24" s="125">
        <v>16</v>
      </c>
      <c r="O24" s="25"/>
    </row>
    <row r="25" spans="2:15" ht="15" customHeight="1" x14ac:dyDescent="0.2">
      <c r="B25" s="11">
        <v>979.35</v>
      </c>
      <c r="C25" s="104">
        <v>909</v>
      </c>
      <c r="D25" s="105">
        <v>1500</v>
      </c>
      <c r="E25" s="137" t="s">
        <v>61</v>
      </c>
      <c r="F25" s="106"/>
      <c r="G25" s="107"/>
      <c r="H25" s="108"/>
      <c r="I25" s="14"/>
      <c r="J25" s="109">
        <v>1500</v>
      </c>
      <c r="K25" s="109">
        <v>1500</v>
      </c>
      <c r="L25" s="109">
        <v>1500</v>
      </c>
      <c r="M25" s="123">
        <v>17</v>
      </c>
      <c r="O25" s="24"/>
    </row>
    <row r="26" spans="2:15" ht="15" customHeight="1" x14ac:dyDescent="0.2">
      <c r="B26" s="11">
        <v>30436</v>
      </c>
      <c r="C26" s="104">
        <v>43714</v>
      </c>
      <c r="D26" s="105">
        <v>56000</v>
      </c>
      <c r="E26" s="137" t="s">
        <v>62</v>
      </c>
      <c r="F26" s="106"/>
      <c r="G26" s="107" t="s">
        <v>33</v>
      </c>
      <c r="H26" s="108"/>
      <c r="I26" s="14"/>
      <c r="J26" s="109">
        <v>62000</v>
      </c>
      <c r="K26" s="109">
        <v>62000</v>
      </c>
      <c r="L26" s="109">
        <v>62000</v>
      </c>
      <c r="M26" s="123">
        <v>18</v>
      </c>
    </row>
    <row r="27" spans="2:15" ht="15" customHeight="1" x14ac:dyDescent="0.2">
      <c r="B27" s="11">
        <v>3200</v>
      </c>
      <c r="C27" s="104">
        <v>7200</v>
      </c>
      <c r="D27" s="105">
        <v>7200</v>
      </c>
      <c r="E27" s="178" t="s">
        <v>63</v>
      </c>
      <c r="F27" s="179"/>
      <c r="G27" s="180"/>
      <c r="H27" s="108"/>
      <c r="I27" s="14"/>
      <c r="J27" s="117">
        <v>7200</v>
      </c>
      <c r="K27" s="117">
        <v>7200</v>
      </c>
      <c r="L27" s="117">
        <v>7200</v>
      </c>
      <c r="M27" s="123">
        <v>19</v>
      </c>
      <c r="O27" s="24"/>
    </row>
    <row r="28" spans="2:15" ht="15" customHeight="1" x14ac:dyDescent="0.25">
      <c r="B28" s="19"/>
      <c r="C28" s="20"/>
      <c r="D28" s="21"/>
      <c r="E28" s="120"/>
      <c r="F28" s="121"/>
      <c r="G28" s="122"/>
      <c r="H28" s="21"/>
      <c r="I28" s="21"/>
      <c r="J28" s="21"/>
      <c r="K28" s="21"/>
      <c r="L28" s="127"/>
      <c r="M28" s="1">
        <v>20</v>
      </c>
    </row>
    <row r="29" spans="2:15" ht="15" customHeight="1" x14ac:dyDescent="0.25">
      <c r="B29" s="10">
        <f>SUM(B11:B27)</f>
        <v>174960.90499999997</v>
      </c>
      <c r="C29" s="15">
        <f>SUM(C9:C27)</f>
        <v>285615</v>
      </c>
      <c r="D29" s="118">
        <f>SUM(D9:D27)</f>
        <v>348211</v>
      </c>
      <c r="E29" s="181" t="s">
        <v>64</v>
      </c>
      <c r="F29" s="182"/>
      <c r="G29" s="183"/>
      <c r="H29" s="119">
        <f>SUM(H11:H27)</f>
        <v>2.75</v>
      </c>
      <c r="I29" s="14"/>
      <c r="J29" s="15">
        <f>SUM(J11:J28)</f>
        <v>357450</v>
      </c>
      <c r="K29" s="15">
        <f>SUM(K11:K28)</f>
        <v>357450</v>
      </c>
      <c r="L29" s="15">
        <f>SUM(L11:L28)</f>
        <v>357450</v>
      </c>
      <c r="M29" s="1">
        <v>21</v>
      </c>
    </row>
    <row r="30" spans="2:15" ht="15" customHeight="1" x14ac:dyDescent="0.2">
      <c r="J30" s="8" t="s">
        <v>65</v>
      </c>
      <c r="K30" s="5" t="s">
        <v>22</v>
      </c>
      <c r="L30" s="5"/>
      <c r="O30" s="23"/>
    </row>
    <row r="31" spans="2:15" ht="15" customHeight="1" x14ac:dyDescent="0.25">
      <c r="L31" s="9"/>
    </row>
    <row r="32" spans="2:15" x14ac:dyDescent="0.2">
      <c r="F32" s="8"/>
      <c r="K32" s="12"/>
    </row>
    <row r="33" spans="6:8" x14ac:dyDescent="0.2">
      <c r="F33" s="8"/>
      <c r="G33" s="8"/>
      <c r="H33" s="13"/>
    </row>
    <row r="34" spans="6:8" x14ac:dyDescent="0.2">
      <c r="G34" s="8"/>
    </row>
    <row r="35" spans="6:8" x14ac:dyDescent="0.2">
      <c r="G35" s="8"/>
    </row>
    <row r="37" spans="6:8" x14ac:dyDescent="0.2">
      <c r="F37" s="8"/>
      <c r="G37" s="8"/>
    </row>
    <row r="38" spans="6:8" x14ac:dyDescent="0.2">
      <c r="G38" s="8"/>
    </row>
  </sheetData>
  <mergeCells count="26">
    <mergeCell ref="E27:G27"/>
    <mergeCell ref="E29:G29"/>
    <mergeCell ref="A5:A8"/>
    <mergeCell ref="M5:M8"/>
    <mergeCell ref="E5:G8"/>
    <mergeCell ref="H5:H8"/>
    <mergeCell ref="I5:I8"/>
    <mergeCell ref="B6:C6"/>
    <mergeCell ref="B5:D5"/>
    <mergeCell ref="E9:G9"/>
    <mergeCell ref="D6:D8"/>
    <mergeCell ref="B7:B8"/>
    <mergeCell ref="C7:C8"/>
    <mergeCell ref="H1:M1"/>
    <mergeCell ref="H2:M2"/>
    <mergeCell ref="H3:M3"/>
    <mergeCell ref="H4:M4"/>
    <mergeCell ref="J5:L6"/>
    <mergeCell ref="B1:D1"/>
    <mergeCell ref="B2:D2"/>
    <mergeCell ref="B3:D3"/>
    <mergeCell ref="B4:D4"/>
    <mergeCell ref="E1:G1"/>
    <mergeCell ref="E2:G2"/>
    <mergeCell ref="E3:G3"/>
    <mergeCell ref="E4:G4"/>
  </mergeCells>
  <phoneticPr fontId="0" type="noConversion"/>
  <pageMargins left="0.25" right="0.25" top="0.25" bottom="0.25" header="0.5" footer="0.5"/>
  <pageSetup scale="85" orientation="landscape" horizontalDpi="300" verticalDpi="300" r:id="rId1"/>
  <headerFooter alignWithMargins="0">
    <oddFooter>&amp;L&amp;8*Include schedule of pay ranges&amp;RPage ______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144A-F912-4ECD-9BBD-CBBB67F35E03}">
  <dimension ref="A1:Z41"/>
  <sheetViews>
    <sheetView topLeftCell="C6" zoomScale="130" zoomScaleNormal="130" workbookViewId="0">
      <selection activeCell="P16" sqref="P16"/>
    </sheetView>
  </sheetViews>
  <sheetFormatPr defaultRowHeight="12.75" x14ac:dyDescent="0.2"/>
  <cols>
    <col min="1" max="1" width="2.7109375" style="26" customWidth="1"/>
    <col min="2" max="4" width="11.7109375" style="26" customWidth="1"/>
    <col min="5" max="7" width="14.7109375" style="26" customWidth="1"/>
    <col min="8" max="9" width="5.7109375" style="26" customWidth="1"/>
    <col min="10" max="12" width="11.7109375" style="26" customWidth="1"/>
    <col min="13" max="13" width="2.7109375" style="26" customWidth="1"/>
    <col min="14" max="16384" width="9.140625" style="26"/>
  </cols>
  <sheetData>
    <row r="1" spans="1:13" ht="18" x14ac:dyDescent="0.25">
      <c r="B1" s="226"/>
      <c r="C1" s="226"/>
      <c r="D1" s="226"/>
      <c r="E1" s="236" t="s">
        <v>35</v>
      </c>
      <c r="F1" s="237"/>
      <c r="G1" s="237"/>
      <c r="H1" s="226"/>
      <c r="I1" s="226"/>
      <c r="J1" s="226"/>
      <c r="K1" s="226"/>
      <c r="L1" s="226"/>
      <c r="M1" s="226"/>
    </row>
    <row r="2" spans="1:13" s="46" customFormat="1" ht="11.25" x14ac:dyDescent="0.2">
      <c r="B2" s="232" t="s">
        <v>0</v>
      </c>
      <c r="C2" s="233"/>
      <c r="D2" s="233"/>
      <c r="E2" s="227" t="s">
        <v>22</v>
      </c>
      <c r="F2" s="227"/>
      <c r="G2" s="227"/>
      <c r="H2" s="227"/>
      <c r="I2" s="227"/>
      <c r="J2" s="227"/>
      <c r="K2" s="227"/>
      <c r="L2" s="227"/>
      <c r="M2" s="227"/>
    </row>
    <row r="3" spans="1:13" ht="15.75" x14ac:dyDescent="0.25">
      <c r="B3" s="234" t="s">
        <v>36</v>
      </c>
      <c r="C3" s="235"/>
      <c r="D3" s="235"/>
      <c r="E3" s="171" t="s">
        <v>3</v>
      </c>
      <c r="F3" s="171"/>
      <c r="G3" s="171"/>
      <c r="H3" s="228" t="s">
        <v>37</v>
      </c>
      <c r="I3" s="228"/>
      <c r="J3" s="228"/>
      <c r="K3" s="228"/>
      <c r="L3" s="228"/>
      <c r="M3" s="228"/>
    </row>
    <row r="4" spans="1:13" x14ac:dyDescent="0.2">
      <c r="B4" s="226"/>
      <c r="C4" s="226"/>
      <c r="D4" s="226"/>
      <c r="E4" s="238"/>
      <c r="F4" s="226"/>
      <c r="G4" s="226"/>
      <c r="H4" s="226"/>
      <c r="I4" s="226"/>
      <c r="J4" s="226"/>
      <c r="K4" s="226"/>
      <c r="L4" s="226"/>
      <c r="M4" s="226"/>
    </row>
    <row r="5" spans="1:13" x14ac:dyDescent="0.2">
      <c r="A5" s="209"/>
      <c r="B5" s="221" t="s">
        <v>6</v>
      </c>
      <c r="C5" s="221"/>
      <c r="D5" s="222"/>
      <c r="E5" s="212" t="s">
        <v>38</v>
      </c>
      <c r="F5" s="213"/>
      <c r="G5" s="214"/>
      <c r="H5" s="218" t="s">
        <v>22</v>
      </c>
      <c r="I5" s="220" t="s">
        <v>22</v>
      </c>
      <c r="J5" s="229" t="s">
        <v>66</v>
      </c>
      <c r="K5" s="213"/>
      <c r="L5" s="213"/>
      <c r="M5" s="209"/>
    </row>
    <row r="6" spans="1:13" x14ac:dyDescent="0.2">
      <c r="A6" s="210"/>
      <c r="B6" s="195" t="s">
        <v>9</v>
      </c>
      <c r="C6" s="196"/>
      <c r="D6" s="154" t="s">
        <v>10</v>
      </c>
      <c r="E6" s="215"/>
      <c r="F6" s="216"/>
      <c r="G6" s="217"/>
      <c r="H6" s="219"/>
      <c r="I6" s="210"/>
      <c r="J6" s="230"/>
      <c r="K6" s="231"/>
      <c r="L6" s="231"/>
      <c r="M6" s="210"/>
    </row>
    <row r="7" spans="1:13" x14ac:dyDescent="0.2">
      <c r="A7" s="210"/>
      <c r="B7" s="202" t="s">
        <v>41</v>
      </c>
      <c r="C7" s="145" t="s">
        <v>15</v>
      </c>
      <c r="D7" s="155"/>
      <c r="E7" s="215"/>
      <c r="F7" s="216"/>
      <c r="G7" s="217"/>
      <c r="H7" s="219"/>
      <c r="I7" s="210"/>
      <c r="J7" s="141" t="s">
        <v>42</v>
      </c>
      <c r="K7" s="141" t="s">
        <v>43</v>
      </c>
      <c r="L7" s="45" t="s">
        <v>44</v>
      </c>
      <c r="M7" s="210"/>
    </row>
    <row r="8" spans="1:13" x14ac:dyDescent="0.2">
      <c r="A8" s="211"/>
      <c r="B8" s="203"/>
      <c r="C8" s="204"/>
      <c r="D8" s="155"/>
      <c r="E8" s="215"/>
      <c r="F8" s="216"/>
      <c r="G8" s="217"/>
      <c r="H8" s="219"/>
      <c r="I8" s="210"/>
      <c r="J8" s="44" t="s">
        <v>45</v>
      </c>
      <c r="K8" s="44" t="s">
        <v>46</v>
      </c>
      <c r="L8" s="43" t="s">
        <v>47</v>
      </c>
      <c r="M8" s="211"/>
    </row>
    <row r="9" spans="1:13" ht="15" customHeight="1" x14ac:dyDescent="0.2">
      <c r="A9" s="6">
        <v>1</v>
      </c>
      <c r="B9" s="6"/>
      <c r="C9" s="6"/>
      <c r="D9" s="6"/>
      <c r="E9" s="223" t="s">
        <v>67</v>
      </c>
      <c r="F9" s="224"/>
      <c r="G9" s="225"/>
      <c r="H9" s="6"/>
      <c r="I9" s="6"/>
      <c r="J9" s="6"/>
      <c r="K9" s="6"/>
      <c r="L9" s="6"/>
      <c r="M9" s="6">
        <v>1</v>
      </c>
    </row>
    <row r="10" spans="1:13" ht="15" customHeight="1" x14ac:dyDescent="0.2">
      <c r="A10" s="6">
        <v>2</v>
      </c>
      <c r="B10" s="42"/>
      <c r="C10" s="42">
        <v>520</v>
      </c>
      <c r="D10" s="88">
        <v>3000</v>
      </c>
      <c r="E10" s="33" t="s">
        <v>68</v>
      </c>
      <c r="F10" s="32"/>
      <c r="G10" s="31"/>
      <c r="H10" s="42"/>
      <c r="I10" s="42"/>
      <c r="J10" s="88">
        <v>2400</v>
      </c>
      <c r="K10" s="88">
        <v>2400</v>
      </c>
      <c r="L10" s="88">
        <v>2400</v>
      </c>
      <c r="M10" s="6">
        <v>2</v>
      </c>
    </row>
    <row r="11" spans="1:13" ht="15" customHeight="1" x14ac:dyDescent="0.2">
      <c r="A11" s="6"/>
      <c r="B11" s="42"/>
      <c r="C11" s="42">
        <v>0</v>
      </c>
      <c r="D11" s="88">
        <v>720</v>
      </c>
      <c r="E11" s="33" t="s">
        <v>69</v>
      </c>
      <c r="F11" s="32"/>
      <c r="G11" s="31"/>
      <c r="H11" s="42"/>
      <c r="I11" s="42"/>
      <c r="J11" s="88">
        <v>720</v>
      </c>
      <c r="K11" s="88">
        <v>720</v>
      </c>
      <c r="L11" s="88">
        <v>720</v>
      </c>
      <c r="M11" s="6"/>
    </row>
    <row r="12" spans="1:13" ht="15" customHeight="1" x14ac:dyDescent="0.2">
      <c r="A12" s="6">
        <v>3</v>
      </c>
      <c r="B12" s="6">
        <v>35100</v>
      </c>
      <c r="C12" s="80">
        <v>34059</v>
      </c>
      <c r="D12" s="89">
        <v>37800</v>
      </c>
      <c r="E12" s="16" t="s">
        <v>70</v>
      </c>
      <c r="F12" s="17"/>
      <c r="G12" s="18"/>
      <c r="H12" s="6"/>
      <c r="I12" s="6"/>
      <c r="J12" s="89">
        <v>37800</v>
      </c>
      <c r="K12" s="89">
        <v>37800</v>
      </c>
      <c r="L12" s="89">
        <v>37800</v>
      </c>
      <c r="M12" s="6">
        <v>3</v>
      </c>
    </row>
    <row r="13" spans="1:13" ht="15" customHeight="1" x14ac:dyDescent="0.2">
      <c r="A13" s="6">
        <v>4.5</v>
      </c>
      <c r="B13" s="42"/>
      <c r="C13" s="42">
        <v>491</v>
      </c>
      <c r="D13" s="88">
        <v>3000</v>
      </c>
      <c r="E13" s="33" t="s">
        <v>71</v>
      </c>
      <c r="F13" s="32"/>
      <c r="G13" s="31"/>
      <c r="H13" s="42"/>
      <c r="I13" s="42"/>
      <c r="J13" s="88">
        <v>2000</v>
      </c>
      <c r="K13" s="88">
        <v>2000</v>
      </c>
      <c r="L13" s="88">
        <v>2000</v>
      </c>
      <c r="M13" s="6">
        <v>4.5</v>
      </c>
    </row>
    <row r="14" spans="1:13" ht="15" customHeight="1" x14ac:dyDescent="0.2">
      <c r="A14" s="6">
        <v>6</v>
      </c>
      <c r="B14" s="40">
        <v>7506.63</v>
      </c>
      <c r="C14" s="81">
        <v>5450</v>
      </c>
      <c r="D14" s="90">
        <v>12000</v>
      </c>
      <c r="E14" s="33" t="s">
        <v>72</v>
      </c>
      <c r="F14" s="32"/>
      <c r="G14" s="31"/>
      <c r="H14" s="6"/>
      <c r="I14" s="6"/>
      <c r="J14" s="131">
        <v>7700</v>
      </c>
      <c r="K14" s="131">
        <v>7700</v>
      </c>
      <c r="L14" s="131">
        <v>7700</v>
      </c>
      <c r="M14" s="6">
        <v>6</v>
      </c>
    </row>
    <row r="15" spans="1:13" ht="15" customHeight="1" x14ac:dyDescent="0.2">
      <c r="A15" s="6">
        <v>7</v>
      </c>
      <c r="B15" s="41"/>
      <c r="C15" s="40"/>
      <c r="D15" s="90">
        <v>6000</v>
      </c>
      <c r="E15" s="33" t="s">
        <v>73</v>
      </c>
      <c r="F15" s="32"/>
      <c r="G15" s="31"/>
      <c r="H15" s="6"/>
      <c r="I15" s="6"/>
      <c r="J15" s="90">
        <v>500</v>
      </c>
      <c r="K15" s="90">
        <v>500</v>
      </c>
      <c r="L15" s="90">
        <v>500</v>
      </c>
      <c r="M15" s="6">
        <v>7</v>
      </c>
    </row>
    <row r="16" spans="1:13" ht="15" customHeight="1" x14ac:dyDescent="0.2">
      <c r="A16" s="6">
        <v>8</v>
      </c>
      <c r="B16" s="35"/>
      <c r="C16" s="35"/>
      <c r="D16" s="91"/>
      <c r="E16" s="39"/>
      <c r="F16" s="38"/>
      <c r="G16" s="37"/>
      <c r="H16" s="36"/>
      <c r="I16" s="36"/>
      <c r="J16" s="35"/>
      <c r="K16" s="35"/>
      <c r="L16" s="35"/>
      <c r="M16" s="6">
        <v>8</v>
      </c>
    </row>
    <row r="17" spans="1:26" ht="15" customHeight="1" x14ac:dyDescent="0.2">
      <c r="A17" s="6">
        <v>9</v>
      </c>
      <c r="B17" s="29"/>
      <c r="C17" s="29">
        <f>SUM(C10:C15)</f>
        <v>40520</v>
      </c>
      <c r="D17" s="92">
        <f>SUM(D10:D16)</f>
        <v>62520</v>
      </c>
      <c r="E17" s="223" t="s">
        <v>74</v>
      </c>
      <c r="F17" s="224"/>
      <c r="G17" s="225"/>
      <c r="H17" s="6"/>
      <c r="I17" s="6"/>
      <c r="J17" s="29">
        <f>SUM(J10:J15)</f>
        <v>51120</v>
      </c>
      <c r="K17" s="29">
        <f>SUM(K10:K15)</f>
        <v>51120</v>
      </c>
      <c r="L17" s="29">
        <f>SUM(L12:L14)</f>
        <v>47500</v>
      </c>
      <c r="M17" s="6">
        <v>9</v>
      </c>
    </row>
    <row r="18" spans="1:26" ht="15" customHeight="1" x14ac:dyDescent="0.2">
      <c r="A18" s="6">
        <v>10</v>
      </c>
      <c r="B18" s="29"/>
      <c r="C18" s="29"/>
      <c r="D18" s="34"/>
      <c r="E18" s="33"/>
      <c r="F18" s="32"/>
      <c r="G18" s="31"/>
      <c r="H18" s="30"/>
      <c r="I18" s="6"/>
      <c r="J18" s="29"/>
      <c r="K18" s="29"/>
      <c r="L18" s="29"/>
      <c r="M18" s="6">
        <v>10</v>
      </c>
    </row>
    <row r="19" spans="1:26" ht="15" customHeight="1" x14ac:dyDescent="0.2">
      <c r="A19" s="6">
        <v>11</v>
      </c>
      <c r="B19" s="29"/>
      <c r="C19" s="29"/>
      <c r="D19" s="97">
        <f>SUM('LB-20 Levy'!D33)</f>
        <v>440200</v>
      </c>
      <c r="E19" s="33"/>
      <c r="F19" s="32"/>
      <c r="G19" s="98" t="s">
        <v>75</v>
      </c>
      <c r="H19" s="30"/>
      <c r="I19" s="6"/>
      <c r="J19" s="99">
        <f>SUM('LB-20 Levy'!F33)</f>
        <v>408600</v>
      </c>
      <c r="K19" s="29"/>
      <c r="L19" s="29"/>
      <c r="M19" s="6">
        <v>11</v>
      </c>
    </row>
    <row r="20" spans="1:26" ht="15" customHeight="1" x14ac:dyDescent="0.2">
      <c r="A20" s="6">
        <v>12</v>
      </c>
      <c r="B20" s="29"/>
      <c r="C20" s="29"/>
      <c r="D20" s="97">
        <f>SUM('LB 31 Levy Personnel'!D29)</f>
        <v>348211</v>
      </c>
      <c r="E20" s="33"/>
      <c r="F20" s="32"/>
      <c r="G20" s="98" t="s">
        <v>76</v>
      </c>
      <c r="H20" s="30"/>
      <c r="I20" s="6"/>
      <c r="J20" s="99">
        <f>SUM('LB 31 Levy Personnel'!J29)</f>
        <v>357450</v>
      </c>
      <c r="K20" s="29"/>
      <c r="L20" s="29"/>
      <c r="M20" s="6">
        <v>12</v>
      </c>
    </row>
    <row r="21" spans="1:26" ht="15" customHeight="1" x14ac:dyDescent="0.2">
      <c r="A21" s="6">
        <v>13</v>
      </c>
      <c r="B21" s="29"/>
      <c r="C21" s="29"/>
      <c r="D21" s="97">
        <f>SUM(D17)</f>
        <v>62520</v>
      </c>
      <c r="E21" s="33"/>
      <c r="F21" s="32"/>
      <c r="G21" s="98" t="s">
        <v>77</v>
      </c>
      <c r="H21" s="30"/>
      <c r="I21" s="6"/>
      <c r="J21" s="99">
        <f>SUM(J17)</f>
        <v>51120</v>
      </c>
      <c r="K21" s="29"/>
      <c r="L21" s="29"/>
      <c r="M21" s="6">
        <v>13</v>
      </c>
    </row>
    <row r="22" spans="1:26" ht="15" customHeight="1" x14ac:dyDescent="0.2">
      <c r="A22" s="6">
        <v>14</v>
      </c>
      <c r="B22" s="29"/>
      <c r="C22" s="29"/>
      <c r="D22" s="97">
        <f>SUM(D20:D21)</f>
        <v>410731</v>
      </c>
      <c r="E22" s="33"/>
      <c r="F22" s="32"/>
      <c r="G22" s="98" t="s">
        <v>78</v>
      </c>
      <c r="H22" s="30"/>
      <c r="I22" s="6"/>
      <c r="J22" s="99">
        <f>SUM(J20:J21)</f>
        <v>408570</v>
      </c>
      <c r="K22" s="29"/>
      <c r="L22" s="29"/>
      <c r="M22" s="6">
        <v>14</v>
      </c>
    </row>
    <row r="23" spans="1:26" customFormat="1" ht="15" customHeight="1" x14ac:dyDescent="0.2">
      <c r="A23" s="93">
        <v>15</v>
      </c>
      <c r="B23" s="92"/>
      <c r="C23" s="92">
        <v>102290.88</v>
      </c>
      <c r="D23" s="94">
        <v>92308</v>
      </c>
      <c r="E23" s="205" t="s">
        <v>79</v>
      </c>
      <c r="F23" s="206"/>
      <c r="G23" s="207"/>
      <c r="H23" s="95"/>
      <c r="I23" s="93"/>
      <c r="J23" s="92"/>
      <c r="K23" s="92" t="s">
        <v>22</v>
      </c>
      <c r="L23" s="92" t="s">
        <v>22</v>
      </c>
      <c r="M23" s="93">
        <v>15</v>
      </c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customFormat="1" ht="15" customHeight="1" x14ac:dyDescent="0.2">
      <c r="A24" s="93">
        <v>16</v>
      </c>
      <c r="B24" s="92"/>
      <c r="C24" s="92">
        <v>14912</v>
      </c>
      <c r="D24" s="94">
        <f>SUM(D19-D22)</f>
        <v>29469</v>
      </c>
      <c r="E24" s="208" t="s">
        <v>80</v>
      </c>
      <c r="F24" s="206"/>
      <c r="G24" s="207"/>
      <c r="H24" s="95"/>
      <c r="I24" s="93"/>
      <c r="J24" s="132">
        <f>SUM(J19-J22)</f>
        <v>30</v>
      </c>
      <c r="K24" s="92">
        <f t="shared" ref="K24:L24" si="0">SUM(K19-K22)</f>
        <v>0</v>
      </c>
      <c r="L24" s="92">
        <f t="shared" si="0"/>
        <v>0</v>
      </c>
      <c r="M24" s="93">
        <v>16</v>
      </c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5" customHeight="1" x14ac:dyDescent="0.2">
      <c r="A25" s="27"/>
      <c r="J25" s="26" t="s">
        <v>81</v>
      </c>
      <c r="K25" s="28"/>
      <c r="M25" s="27"/>
    </row>
    <row r="26" spans="1:26" ht="15" customHeight="1" x14ac:dyDescent="0.2"/>
    <row r="27" spans="1:26" ht="15" customHeight="1" x14ac:dyDescent="0.2"/>
    <row r="28" spans="1:26" ht="15" customHeight="1" x14ac:dyDescent="0.2"/>
    <row r="29" spans="1:26" ht="15" customHeight="1" x14ac:dyDescent="0.2"/>
    <row r="30" spans="1:26" ht="15" customHeight="1" x14ac:dyDescent="0.2"/>
    <row r="31" spans="1:26" ht="15" customHeight="1" x14ac:dyDescent="0.2"/>
    <row r="32" spans="1:2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mergeCells count="27">
    <mergeCell ref="B1:D1"/>
    <mergeCell ref="B2:D2"/>
    <mergeCell ref="B3:D3"/>
    <mergeCell ref="B4:D4"/>
    <mergeCell ref="E1:G1"/>
    <mergeCell ref="E2:G2"/>
    <mergeCell ref="E3:G3"/>
    <mergeCell ref="E4:G4"/>
    <mergeCell ref="H1:M1"/>
    <mergeCell ref="H2:M2"/>
    <mergeCell ref="H3:M3"/>
    <mergeCell ref="H4:M4"/>
    <mergeCell ref="J5:L6"/>
    <mergeCell ref="E23:G23"/>
    <mergeCell ref="E24:G24"/>
    <mergeCell ref="A5:A8"/>
    <mergeCell ref="M5:M8"/>
    <mergeCell ref="E5:G8"/>
    <mergeCell ref="H5:H8"/>
    <mergeCell ref="I5:I8"/>
    <mergeCell ref="B6:C6"/>
    <mergeCell ref="B5:D5"/>
    <mergeCell ref="E9:G9"/>
    <mergeCell ref="E17:G17"/>
    <mergeCell ref="D6:D8"/>
    <mergeCell ref="B7:B8"/>
    <mergeCell ref="C7:C8"/>
  </mergeCells>
  <pageMargins left="0.25" right="0.25" top="0.25" bottom="0.25" header="0.5" footer="0.5"/>
  <pageSetup scale="94" orientation="landscape" horizontalDpi="300" verticalDpi="300" r:id="rId1"/>
  <headerFooter alignWithMargins="0">
    <oddFooter>&amp;L&amp;8*Include schedule of pay ranges&amp;RPage ______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aed7e54a4ea7d14cdb9a7d42d362f37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f148d4bab9368854aa973c5aaafa92f4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D312E4-00E0-4090-958D-7F0978859754}">
  <ds:schemaRefs>
    <ds:schemaRef ds:uri="http://schemas.microsoft.com/office/2006/metadata/properties"/>
    <ds:schemaRef ds:uri="http://schemas.microsoft.com/sharepoint/v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A7B75D3-4074-4C9C-95BA-B17FD8E21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LB-20 Levy</vt:lpstr>
      <vt:lpstr>LB 31 Levy Personnel</vt:lpstr>
      <vt:lpstr>LB-31.2  Operating Levy</vt:lpstr>
      <vt:lpstr>'LB 31 Levy Personnel'!Print_Area</vt:lpstr>
      <vt:lpstr>'LB-20 Levy'!Print_Area</vt:lpstr>
      <vt:lpstr>'LB-31.2  Operating Levy'!Print_Area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City of Brownsville</dc:creator>
  <cp:keywords/>
  <dc:description/>
  <cp:lastModifiedBy>Tom Fast</cp:lastModifiedBy>
  <cp:revision/>
  <cp:lastPrinted>2025-11-08T00:22:00Z</cp:lastPrinted>
  <dcterms:created xsi:type="dcterms:W3CDTF">2001-03-30T23:30:16Z</dcterms:created>
  <dcterms:modified xsi:type="dcterms:W3CDTF">2025-12-04T21:51:42Z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</Properties>
</file>